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1580" windowHeight="9390" activeTab="0"/>
  </bookViews>
  <sheets>
    <sheet name="esf" sheetId="1" r:id="rId1"/>
    <sheet name="esfc" sheetId="2" r:id="rId2"/>
    <sheet name="i-e" sheetId="3" r:id="rId3"/>
    <sheet name="i-ec" sheetId="4" r:id="rId4"/>
    <sheet name="eoar" sheetId="5" r:id="rId5"/>
    <sheet name="emp" sheetId="6" r:id="rId6"/>
    <sheet name="eai" sheetId="7" r:id="rId7"/>
    <sheet name="eae" sheetId="8" r:id="rId8"/>
    <sheet name="eip" sheetId="9" r:id="rId9"/>
    <sheet name="edoeg" sheetId="10" r:id="rId10"/>
    <sheet name="eep" sheetId="11" r:id="rId11"/>
    <sheet name="idp" sheetId="12" r:id="rId12"/>
    <sheet name="edp" sheetId="13" r:id="rId13"/>
    <sheet name="r_b" sheetId="14" r:id="rId14"/>
    <sheet name="aff" sheetId="15" r:id="rId15"/>
  </sheets>
  <definedNames>
    <definedName name="_xlnm.Print_Titles" localSheetId="10">'eep'!$1:$7</definedName>
  </definedNames>
  <calcPr fullCalcOnLoad="1"/>
</workbook>
</file>

<file path=xl/sharedStrings.xml><?xml version="1.0" encoding="utf-8"?>
<sst xmlns="http://schemas.openxmlformats.org/spreadsheetml/2006/main" count="493" uniqueCount="266">
  <si>
    <t>Activo</t>
  </si>
  <si>
    <t>Numero de Cuenta</t>
  </si>
  <si>
    <t>Circulante</t>
  </si>
  <si>
    <t>Mes Anterior</t>
  </si>
  <si>
    <t>Mes Actual</t>
  </si>
  <si>
    <t>Caja y Bancos</t>
  </si>
  <si>
    <t>Inversiones en Valores</t>
  </si>
  <si>
    <t>Documentos por Cobrar</t>
  </si>
  <si>
    <t>Deudores Diversos</t>
  </si>
  <si>
    <t>Otros Activos</t>
  </si>
  <si>
    <t>Almacenes</t>
  </si>
  <si>
    <t>Total Activo Circulante</t>
  </si>
  <si>
    <t>Fijo</t>
  </si>
  <si>
    <t>Bienes Muebles</t>
  </si>
  <si>
    <t>Bienes Inmuebles</t>
  </si>
  <si>
    <t>Total Activo Fijo</t>
  </si>
  <si>
    <t>Total Activo</t>
  </si>
  <si>
    <t>Pasivo</t>
  </si>
  <si>
    <t>Documentos por Pagar</t>
  </si>
  <si>
    <t>Proveedores</t>
  </si>
  <si>
    <t>Acreedores Diversos</t>
  </si>
  <si>
    <t>Fondos Ajenos</t>
  </si>
  <si>
    <t>Acreedores Fiscales</t>
  </si>
  <si>
    <t>Total Pasivo Circulante</t>
  </si>
  <si>
    <t>Deuda Pública a Largo Plazo</t>
  </si>
  <si>
    <t>Total Pasivo Fijo</t>
  </si>
  <si>
    <t>Total Pasivo</t>
  </si>
  <si>
    <t>Patrimonio</t>
  </si>
  <si>
    <t>Resultado del Ejercicio Actual</t>
  </si>
  <si>
    <t>Resultado de Ejercicios Anteriores</t>
  </si>
  <si>
    <t>Cuenta Corriente</t>
  </si>
  <si>
    <t>Total Patrimonio</t>
  </si>
  <si>
    <t>Total Pasivo y Patrimonio</t>
  </si>
  <si>
    <t>Estado de Querétaro</t>
  </si>
  <si>
    <t xml:space="preserve">Numero </t>
  </si>
  <si>
    <t>de Cuenta</t>
  </si>
  <si>
    <t xml:space="preserve">Variaciones </t>
  </si>
  <si>
    <t>Importe</t>
  </si>
  <si>
    <t>Porcentaje</t>
  </si>
  <si>
    <t>Ej. Actual</t>
  </si>
  <si>
    <t>Variaciones</t>
  </si>
  <si>
    <t>Numero</t>
  </si>
  <si>
    <t>Concepto</t>
  </si>
  <si>
    <t>Hasta el Mes Anterior</t>
  </si>
  <si>
    <t>Del Mes</t>
  </si>
  <si>
    <t>Acumulado Hasta</t>
  </si>
  <si>
    <t xml:space="preserve"> el Mes</t>
  </si>
  <si>
    <t>Ingresos</t>
  </si>
  <si>
    <t>Productos</t>
  </si>
  <si>
    <t xml:space="preserve">Total de Ingresos Propios </t>
  </si>
  <si>
    <t>Aportaciones Federales del Ramo 33</t>
  </si>
  <si>
    <t>Total de Ingresos</t>
  </si>
  <si>
    <t>Egresos</t>
  </si>
  <si>
    <t>Servicios Personales</t>
  </si>
  <si>
    <t>Servicios Generales</t>
  </si>
  <si>
    <t>Materiales y Suministros</t>
  </si>
  <si>
    <t>Gasto Corriente</t>
  </si>
  <si>
    <t>Maquinaria, Mobiliario y Equipo</t>
  </si>
  <si>
    <t>Adquisición de Inmuebles</t>
  </si>
  <si>
    <t>Construcciones y Servicios Municipales</t>
  </si>
  <si>
    <t>Transferencias, Subsidios y Aportaciones</t>
  </si>
  <si>
    <t>Gasto de Inversión</t>
  </si>
  <si>
    <t>Deuda Pública</t>
  </si>
  <si>
    <t>Total de Egresos</t>
  </si>
  <si>
    <t>Diferencia</t>
  </si>
  <si>
    <t xml:space="preserve">Ej. Actual </t>
  </si>
  <si>
    <t xml:space="preserve">Ingresos </t>
  </si>
  <si>
    <t>Ingresos del (periodo/semestre o trimestre que se informa la Cuenta Pública)</t>
  </si>
  <si>
    <t>Disminución de Activo Sin Bancos</t>
  </si>
  <si>
    <t>Aumento de Pasivo</t>
  </si>
  <si>
    <t>Movimiento a Resultado de Ejercicios Anteriores (Ingresos)</t>
  </si>
  <si>
    <t xml:space="preserve">Cuenta Corriente </t>
  </si>
  <si>
    <t>Total de Recursos Obtenidos</t>
  </si>
  <si>
    <t xml:space="preserve">Egresos </t>
  </si>
  <si>
    <t>Egresos del (periodo/semestre o trimestre que se informa la Cuenta Pública)</t>
  </si>
  <si>
    <t>Aumento de Activo Sin Bancos</t>
  </si>
  <si>
    <t>Disminución de Pasivo</t>
  </si>
  <si>
    <t xml:space="preserve">Movimiento a Resultados de Ejercicios Anteriores (Egresos) </t>
  </si>
  <si>
    <t>Total de Recursos Aplicados</t>
  </si>
  <si>
    <t>Fuentes</t>
  </si>
  <si>
    <t>Disminución de Activo</t>
  </si>
  <si>
    <t xml:space="preserve">Total </t>
  </si>
  <si>
    <t>Usos</t>
  </si>
  <si>
    <t>Aumento de Activo</t>
  </si>
  <si>
    <t>Ingresos  Estimados</t>
  </si>
  <si>
    <t xml:space="preserve">Ingresos Reales </t>
  </si>
  <si>
    <t xml:space="preserve">Dif. entre Ingresos reales y estimados </t>
  </si>
  <si>
    <t xml:space="preserve">Porcentaje sobre Ingresos netos </t>
  </si>
  <si>
    <t>Egresos Estimados</t>
  </si>
  <si>
    <t xml:space="preserve">Egresos Reales </t>
  </si>
  <si>
    <t xml:space="preserve">Dif. entre Egresos reales y estimados </t>
  </si>
  <si>
    <t xml:space="preserve">Porcentaje sobre Egresos netos </t>
  </si>
  <si>
    <t xml:space="preserve">Patrimonio Municipal </t>
  </si>
  <si>
    <t>Resultado del Ejercicio</t>
  </si>
  <si>
    <t xml:space="preserve">Movimientos: </t>
  </si>
  <si>
    <t xml:space="preserve">Déficit del Ejercicio </t>
  </si>
  <si>
    <t xml:space="preserve">Superávit del Ejercicio </t>
  </si>
  <si>
    <t xml:space="preserve">Deuda Contratada (Cuenta Corriente) </t>
  </si>
  <si>
    <t xml:space="preserve">Amortizaciones de Deuda (Cuenta Corriente) </t>
  </si>
  <si>
    <t xml:space="preserve">Adquisiciones de Activo Fijo </t>
  </si>
  <si>
    <t>Cuenta</t>
  </si>
  <si>
    <t>SubCuenta</t>
  </si>
  <si>
    <t>Presupuesto Autorizado</t>
  </si>
  <si>
    <t>Presupuesto Actual</t>
  </si>
  <si>
    <t>Erogado Acumulado</t>
  </si>
  <si>
    <t>Saldo Presupuesto</t>
  </si>
  <si>
    <t xml:space="preserve">Presupuesto de Egresos </t>
  </si>
  <si>
    <t xml:space="preserve">Ingresos Obtenidos </t>
  </si>
  <si>
    <t>Ingresos por Obtener</t>
  </si>
  <si>
    <t xml:space="preserve">Porcentaje </t>
  </si>
  <si>
    <t>Asignación Original</t>
  </si>
  <si>
    <t>Ampliación</t>
  </si>
  <si>
    <t>Reducción</t>
  </si>
  <si>
    <t>Asignación Modificada</t>
  </si>
  <si>
    <t>%</t>
  </si>
  <si>
    <t>Cuenta corriente</t>
  </si>
  <si>
    <t xml:space="preserve">Ley de Ingresos </t>
  </si>
  <si>
    <t xml:space="preserve">Aportación de Beneficiarios </t>
  </si>
  <si>
    <t xml:space="preserve">Aportaciones Municipales </t>
  </si>
  <si>
    <t>Otras Aportaciones</t>
  </si>
  <si>
    <t xml:space="preserve">Otros Ingresos </t>
  </si>
  <si>
    <t xml:space="preserve">Saldo Final en Bancos e Inversiones al (ejercicio inmediato/semestre o trimestre anterior al que se informa la Cuenta Pública) </t>
  </si>
  <si>
    <t>Saldo Disponible en Bancos e Inversiones</t>
  </si>
  <si>
    <t>Saldo por Ejercer</t>
  </si>
  <si>
    <t xml:space="preserve">Egresos Efectuados </t>
  </si>
  <si>
    <t>Egresos Efectuados</t>
  </si>
  <si>
    <t>Avance Físico Financiero</t>
  </si>
  <si>
    <t>Fecha:</t>
  </si>
  <si>
    <t>Inversión Aprobada</t>
  </si>
  <si>
    <t>Inversión Ejercida Acumulada</t>
  </si>
  <si>
    <t>Observaciones</t>
  </si>
  <si>
    <t>Sub Programa:</t>
  </si>
  <si>
    <t>Físico</t>
  </si>
  <si>
    <t>Financiero</t>
  </si>
  <si>
    <t>Metas</t>
  </si>
  <si>
    <t>No. De Obra</t>
  </si>
  <si>
    <t>Descripcion</t>
  </si>
  <si>
    <t>Localidad</t>
  </si>
  <si>
    <t>Fecha Inicio</t>
  </si>
  <si>
    <t>Fecha Término</t>
  </si>
  <si>
    <t>Total</t>
  </si>
  <si>
    <t>Fondo</t>
  </si>
  <si>
    <t>Municipal</t>
  </si>
  <si>
    <t>Otros</t>
  </si>
  <si>
    <t>Unidad de Medida</t>
  </si>
  <si>
    <t>Aprobadas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</si>
  <si>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</si>
  <si>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</si>
  <si>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</si>
  <si>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</si>
  <si>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</si>
  <si>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</si>
  <si>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</si>
  <si>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</si>
  <si>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</si>
  <si>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</si>
  <si>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</si>
  <si>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14</t>
  </si>
  <si>
    <t>111-03</t>
  </si>
  <si>
    <t>112-03</t>
  </si>
  <si>
    <t>113-03</t>
  </si>
  <si>
    <t>114-03</t>
  </si>
  <si>
    <t>115-03</t>
  </si>
  <si>
    <t>116-03</t>
  </si>
  <si>
    <t>311-03</t>
  </si>
  <si>
    <t>321-03</t>
  </si>
  <si>
    <t>322-03</t>
  </si>
  <si>
    <t>331-03</t>
  </si>
  <si>
    <t>221-03</t>
  </si>
  <si>
    <t>211-03</t>
  </si>
  <si>
    <t>212-03</t>
  </si>
  <si>
    <t>213-03</t>
  </si>
  <si>
    <t>214-03</t>
  </si>
  <si>
    <t>215-03</t>
  </si>
  <si>
    <t>121-03</t>
  </si>
  <si>
    <t>122-03</t>
  </si>
  <si>
    <t>Fondo para el Fortalecimiento Municipal (03)</t>
  </si>
  <si>
    <t>414-03</t>
  </si>
  <si>
    <t>417-03</t>
  </si>
  <si>
    <t>51-03</t>
  </si>
  <si>
    <t>52-03</t>
  </si>
  <si>
    <t>53-03</t>
  </si>
  <si>
    <t>54-03</t>
  </si>
  <si>
    <t>55-03</t>
  </si>
  <si>
    <t>56-03</t>
  </si>
  <si>
    <t>57-03</t>
  </si>
  <si>
    <t>58-03</t>
  </si>
  <si>
    <t>4-03</t>
  </si>
  <si>
    <t>5-03</t>
  </si>
  <si>
    <t>Cuenta pública</t>
  </si>
  <si>
    <t>anterior</t>
  </si>
  <si>
    <t>Cuenta pública Anterior</t>
  </si>
  <si>
    <t xml:space="preserve">Total de Aportaciones Federales </t>
  </si>
  <si>
    <t>Aportaciones Federales</t>
  </si>
  <si>
    <t>Formato 12</t>
  </si>
  <si>
    <t xml:space="preserve">Nombre del Acreedor </t>
  </si>
  <si>
    <t>Destino</t>
  </si>
  <si>
    <t>Fecha</t>
  </si>
  <si>
    <t>Plazo</t>
  </si>
  <si>
    <t>Vencimiento</t>
  </si>
  <si>
    <t>Interés</t>
  </si>
  <si>
    <t>TOTAL</t>
  </si>
  <si>
    <t>Formato 13</t>
  </si>
  <si>
    <t xml:space="preserve">Monto Original de la Deuda </t>
  </si>
  <si>
    <t xml:space="preserve">Saldo Final del Ejercicio Anterior </t>
  </si>
  <si>
    <t xml:space="preserve">Variaciones respecto al ejercicio anterior </t>
  </si>
  <si>
    <t xml:space="preserve">Variaciones por </t>
  </si>
  <si>
    <t xml:space="preserve">Saldo al 31 </t>
  </si>
  <si>
    <t>Deuda Contratada</t>
  </si>
  <si>
    <t>Intereses Pagados</t>
  </si>
  <si>
    <t>Ajustes al valor de la deuda +/-</t>
  </si>
  <si>
    <t>Amortización de Deuda</t>
  </si>
  <si>
    <t xml:space="preserve">de Diciembre </t>
  </si>
  <si>
    <t xml:space="preserve">Todas las Operaciones de Endeudamiento que comprendan obligaciones a plazos, así como obligaciones de exigibilidad contingente derivadas de actos jurídicos. </t>
  </si>
  <si>
    <t>Formato 15</t>
  </si>
  <si>
    <t>Reporte de los beneficios económicos y sociales de los subsidios, donaciones y trasferencias otorgados</t>
  </si>
  <si>
    <t>No.</t>
  </si>
  <si>
    <t>Tipo de subsidio o donativo</t>
  </si>
  <si>
    <t>Presupuesto autorizado</t>
  </si>
  <si>
    <t>Número de beneficiarios</t>
  </si>
  <si>
    <t xml:space="preserve">Nivel de rezago </t>
  </si>
  <si>
    <t>Número de habitantes</t>
  </si>
  <si>
    <t>Apertura Programatica</t>
  </si>
  <si>
    <t xml:space="preserve">Tipo de Obra </t>
  </si>
  <si>
    <t xml:space="preserve">Beneficiarios </t>
  </si>
  <si>
    <t>Para obtener nivel de rezago social, así como número de habitantes en cada localidad consultar la página de: CONEVAL.GOB.MX</t>
  </si>
  <si>
    <t xml:space="preserve">Programa, Objetivo o Meta </t>
  </si>
  <si>
    <t xml:space="preserve">Localidad </t>
  </si>
  <si>
    <t xml:space="preserve">Nivel de Rezago Social </t>
  </si>
  <si>
    <t>Numero de habitantes</t>
  </si>
  <si>
    <t xml:space="preserve">Ejercido </t>
  </si>
  <si>
    <t>Infraestructura Educativa</t>
  </si>
  <si>
    <t>Salud</t>
  </si>
  <si>
    <t>Vivienda</t>
  </si>
  <si>
    <t>Agua Potable</t>
  </si>
  <si>
    <t xml:space="preserve">Drenaje </t>
  </si>
  <si>
    <t xml:space="preserve">Electricidad </t>
  </si>
  <si>
    <t xml:space="preserve">Total de Gasto de Inversión </t>
  </si>
  <si>
    <t>% de representación del Gasto de Inversión</t>
  </si>
  <si>
    <t xml:space="preserve">Ampliación Presupuestal </t>
  </si>
  <si>
    <t xml:space="preserve">Transferencia Presupuestal </t>
  </si>
  <si>
    <t>H. Ayuntamiento de : Pinal de Amoles Queretaro</t>
  </si>
  <si>
    <t>OBRA PUBLICA</t>
  </si>
  <si>
    <t>NADA QUE MANIFESTAR:</t>
  </si>
  <si>
    <t>TOTAL PRESUPUESTO</t>
  </si>
  <si>
    <t>Programa: FONDO PARA EL FORTALECIMIENTO MUNICIPAL 2011</t>
  </si>
  <si>
    <t>PINAL DE AMOLES</t>
  </si>
  <si>
    <t>FORTAMUN</t>
  </si>
  <si>
    <t xml:space="preserve">  </t>
  </si>
  <si>
    <t>Bienes Muebles e Inmuebles</t>
  </si>
  <si>
    <t>Saldo al 30 de Junio de 2013</t>
  </si>
  <si>
    <t>Estado de Ingresos y Egresos al: 31 de Diciembre de 2013</t>
  </si>
  <si>
    <t>Estado de Situación Financiera al: 31 de Diciembre de 2013</t>
  </si>
  <si>
    <t>Estado de Situación Financiera Comparativo al: 31 de Diciembre de 2013</t>
  </si>
  <si>
    <t>Estado de Ingresos y Egresos Comparativo al: 31 de Diciembre de 2013</t>
  </si>
  <si>
    <t>Estado de Origen y Aplicación de Recursos: 31 de Diciembre de 2013</t>
  </si>
  <si>
    <t>Estado de Modificaciones al Patrimonio: 31 de Diciembre de 2013</t>
  </si>
  <si>
    <t>Saldo al 31 de Diciembre de 2013</t>
  </si>
  <si>
    <t>Estado Analítico de Ingresos: 31 de Diciembre de 2013</t>
  </si>
  <si>
    <t>Estado Analítico de Egresos: 31 de Diciembre de 2013</t>
  </si>
  <si>
    <t>Estado de Ingresos Presupuestario: 31 de Diciembre de 2013</t>
  </si>
  <si>
    <t>Estado de Egresos: 31 de Diciembre de 2013</t>
  </si>
  <si>
    <t>Estado de Ejercicio Presupuestal: 31 de Diciembre de 2013</t>
  </si>
  <si>
    <t>Integración de la Deuda Pública: 31 de Diciembre de 2013</t>
  </si>
  <si>
    <t>Estado de Deuda Pública: 31 de Diciembre de 2013</t>
  </si>
  <si>
    <t>31 de Diciembre 2013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</si>
</sst>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#,##0.00"/>
    <numFmt numFmtId="177" formatCode="#,##0.00_ ;[Red]\-#,##0.00\ "/>
    <numFmt numFmtId="178" formatCode="[$-80A]hh:mm:ss\ AM/PM"/>
    <numFmt numFmtId="179" formatCode="0.0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80A]dddd\,\ dd&quot; de &quot;mmmm&quot; de &quot;yyyy"/>
    <numFmt numFmtId="185" formatCode="[$-80A]hh:mm:ss\ AM/PM"/>
  </numFmts>
  <fonts count="5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u val="single"/>
      <sz val="10"/>
      <name val="Arial Narrow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0"/>
    </font>
    <font>
      <sz val="10"/>
      <color indexed="8"/>
      <name val="Arial"/>
      <family val="0"/>
    </font>
    <font>
      <u val="single"/>
      <sz val="10"/>
      <color indexed="8"/>
      <name val="Arial Narrow"/>
      <family val="0"/>
    </font>
    <font>
      <u val="single"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22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5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2" fillId="34" borderId="15" xfId="0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35" borderId="13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right" vertical="top" wrapText="1"/>
    </xf>
    <xf numFmtId="0" fontId="8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1" fillId="36" borderId="13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justify" vertical="top" wrapText="1"/>
    </xf>
    <xf numFmtId="6" fontId="2" fillId="0" borderId="12" xfId="0" applyNumberFormat="1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justify" wrapText="1"/>
    </xf>
    <xf numFmtId="0" fontId="1" fillId="0" borderId="14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justify" wrapText="1"/>
    </xf>
    <xf numFmtId="0" fontId="1" fillId="0" borderId="15" xfId="0" applyFont="1" applyBorder="1" applyAlignment="1">
      <alignment horizontal="right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vertical="top" wrapText="1"/>
    </xf>
    <xf numFmtId="176" fontId="2" fillId="0" borderId="13" xfId="0" applyNumberFormat="1" applyFont="1" applyBorder="1" applyAlignment="1">
      <alignment vertical="top" wrapText="1"/>
    </xf>
    <xf numFmtId="4" fontId="2" fillId="0" borderId="12" xfId="0" applyNumberFormat="1" applyFont="1" applyBorder="1" applyAlignment="1">
      <alignment horizontal="right" vertical="top" wrapText="1"/>
    </xf>
    <xf numFmtId="176" fontId="2" fillId="0" borderId="12" xfId="0" applyNumberFormat="1" applyFont="1" applyBorder="1" applyAlignment="1">
      <alignment horizontal="right" vertical="top" wrapText="1"/>
    </xf>
    <xf numFmtId="176" fontId="1" fillId="0" borderId="12" xfId="0" applyNumberFormat="1" applyFont="1" applyBorder="1" applyAlignment="1">
      <alignment horizontal="right" vertical="top" wrapText="1"/>
    </xf>
    <xf numFmtId="176" fontId="1" fillId="33" borderId="13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justify" vertical="top" wrapText="1"/>
    </xf>
    <xf numFmtId="7" fontId="1" fillId="0" borderId="13" xfId="0" applyNumberFormat="1" applyFont="1" applyBorder="1" applyAlignment="1">
      <alignment horizontal="right" vertical="top" wrapText="1"/>
    </xf>
    <xf numFmtId="7" fontId="2" fillId="0" borderId="12" xfId="0" applyNumberFormat="1" applyFont="1" applyBorder="1" applyAlignment="1">
      <alignment horizontal="right" vertical="top" wrapText="1"/>
    </xf>
    <xf numFmtId="7" fontId="1" fillId="0" borderId="12" xfId="0" applyNumberFormat="1" applyFont="1" applyBorder="1" applyAlignment="1">
      <alignment horizontal="right" vertical="top" wrapText="1"/>
    </xf>
    <xf numFmtId="7" fontId="1" fillId="33" borderId="13" xfId="0" applyNumberFormat="1" applyFont="1" applyFill="1" applyBorder="1" applyAlignment="1">
      <alignment horizontal="right" vertical="top" wrapText="1"/>
    </xf>
    <xf numFmtId="176" fontId="1" fillId="34" borderId="13" xfId="0" applyNumberFormat="1" applyFont="1" applyFill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176" fontId="1" fillId="0" borderId="13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wrapText="1"/>
    </xf>
    <xf numFmtId="176" fontId="1" fillId="0" borderId="13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right" vertical="top" wrapText="1"/>
    </xf>
    <xf numFmtId="176" fontId="1" fillId="33" borderId="17" xfId="0" applyNumberFormat="1" applyFont="1" applyFill="1" applyBorder="1" applyAlignment="1">
      <alignment horizontal="right" vertical="top" wrapText="1"/>
    </xf>
    <xf numFmtId="177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4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176" fontId="1" fillId="34" borderId="13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justify" vertical="top" wrapText="1"/>
    </xf>
    <xf numFmtId="10" fontId="1" fillId="0" borderId="13" xfId="0" applyNumberFormat="1" applyFont="1" applyBorder="1" applyAlignment="1">
      <alignment horizontal="center" vertical="top" wrapText="1"/>
    </xf>
    <xf numFmtId="10" fontId="2" fillId="0" borderId="12" xfId="0" applyNumberFormat="1" applyFont="1" applyBorder="1" applyAlignment="1">
      <alignment horizontal="right" vertical="top" wrapText="1"/>
    </xf>
    <xf numFmtId="10" fontId="1" fillId="0" borderId="12" xfId="0" applyNumberFormat="1" applyFont="1" applyBorder="1" applyAlignment="1">
      <alignment horizontal="right" vertical="top" wrapText="1"/>
    </xf>
    <xf numFmtId="10" fontId="2" fillId="0" borderId="12" xfId="0" applyNumberFormat="1" applyFont="1" applyFill="1" applyBorder="1" applyAlignment="1">
      <alignment horizontal="right"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14" fontId="1" fillId="34" borderId="13" xfId="0" applyNumberFormat="1" applyFont="1" applyFill="1" applyBorder="1" applyAlignment="1">
      <alignment horizontal="center" vertical="top" wrapText="1"/>
    </xf>
    <xf numFmtId="10" fontId="2" fillId="0" borderId="13" xfId="0" applyNumberFormat="1" applyFont="1" applyBorder="1" applyAlignment="1">
      <alignment horizontal="center" vertical="top" wrapText="1"/>
    </xf>
    <xf numFmtId="10" fontId="1" fillId="34" borderId="13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right" vertical="top" wrapText="1"/>
    </xf>
    <xf numFmtId="176" fontId="1" fillId="0" borderId="13" xfId="0" applyNumberFormat="1" applyFont="1" applyBorder="1" applyAlignment="1">
      <alignment vertical="top" wrapText="1"/>
    </xf>
    <xf numFmtId="176" fontId="2" fillId="0" borderId="14" xfId="0" applyNumberFormat="1" applyFont="1" applyBorder="1" applyAlignment="1">
      <alignment horizontal="right" vertical="top" wrapText="1"/>
    </xf>
    <xf numFmtId="10" fontId="2" fillId="0" borderId="12" xfId="0" applyNumberFormat="1" applyFont="1" applyBorder="1" applyAlignment="1">
      <alignment horizontal="center" vertical="top" wrapText="1"/>
    </xf>
    <xf numFmtId="10" fontId="1" fillId="0" borderId="12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vertical="top" wrapText="1"/>
    </xf>
    <xf numFmtId="7" fontId="1" fillId="0" borderId="14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21" xfId="0" applyFont="1" applyBorder="1" applyAlignment="1">
      <alignment/>
    </xf>
    <xf numFmtId="0" fontId="8" fillId="0" borderId="0" xfId="0" applyFont="1" applyAlignment="1">
      <alignment horizontal="right"/>
    </xf>
    <xf numFmtId="0" fontId="1" fillId="33" borderId="19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36" borderId="13" xfId="0" applyFont="1" applyFill="1" applyBorder="1" applyAlignment="1">
      <alignment horizontal="center" wrapText="1"/>
    </xf>
    <xf numFmtId="0" fontId="11" fillId="36" borderId="21" xfId="0" applyFont="1" applyFill="1" applyBorder="1" applyAlignment="1">
      <alignment horizontal="center" wrapText="1"/>
    </xf>
    <xf numFmtId="49" fontId="1" fillId="0" borderId="15" xfId="0" applyNumberFormat="1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9" fontId="1" fillId="0" borderId="13" xfId="55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right" vertical="top" wrapText="1"/>
    </xf>
    <xf numFmtId="0" fontId="1" fillId="33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right" vertical="top" wrapText="1"/>
    </xf>
    <xf numFmtId="176" fontId="1" fillId="0" borderId="13" xfId="0" applyNumberFormat="1" applyFont="1" applyFill="1" applyBorder="1" applyAlignment="1">
      <alignment horizontal="right" vertical="top" wrapText="1"/>
    </xf>
    <xf numFmtId="10" fontId="1" fillId="0" borderId="13" xfId="0" applyNumberFormat="1" applyFont="1" applyFill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36" borderId="19" xfId="0" applyFont="1" applyFill="1" applyBorder="1" applyAlignment="1">
      <alignment horizontal="center" vertical="top" wrapText="1"/>
    </xf>
    <xf numFmtId="0" fontId="1" fillId="36" borderId="12" xfId="0" applyFont="1" applyFill="1" applyBorder="1" applyAlignment="1">
      <alignment horizontal="center" vertical="top" wrapText="1"/>
    </xf>
    <xf numFmtId="0" fontId="0" fillId="36" borderId="13" xfId="0" applyFill="1" applyBorder="1" applyAlignment="1">
      <alignment vertical="top" wrapText="1"/>
    </xf>
    <xf numFmtId="0" fontId="2" fillId="0" borderId="18" xfId="0" applyFont="1" applyBorder="1" applyAlignment="1">
      <alignment horizontal="justify" wrapText="1"/>
    </xf>
    <xf numFmtId="0" fontId="2" fillId="0" borderId="19" xfId="0" applyFont="1" applyBorder="1" applyAlignment="1">
      <alignment wrapText="1"/>
    </xf>
    <xf numFmtId="0" fontId="2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horizontal="right" wrapText="1"/>
    </xf>
    <xf numFmtId="0" fontId="2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176" fontId="1" fillId="0" borderId="14" xfId="0" applyNumberFormat="1" applyFont="1" applyBorder="1" applyAlignment="1">
      <alignment horizontal="right" vertical="top" wrapText="1"/>
    </xf>
    <xf numFmtId="10" fontId="1" fillId="0" borderId="14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8" fontId="2" fillId="0" borderId="13" xfId="0" applyNumberFormat="1" applyFont="1" applyBorder="1" applyAlignment="1">
      <alignment horizontal="right" vertical="top" wrapText="1"/>
    </xf>
    <xf numFmtId="8" fontId="2" fillId="0" borderId="0" xfId="0" applyNumberFormat="1" applyFont="1" applyAlignment="1">
      <alignment/>
    </xf>
    <xf numFmtId="0" fontId="11" fillId="36" borderId="22" xfId="0" applyFont="1" applyFill="1" applyBorder="1" applyAlignment="1">
      <alignment horizontal="center" vertical="top" wrapText="1"/>
    </xf>
    <xf numFmtId="0" fontId="11" fillId="36" borderId="17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justify" vertical="top" wrapText="1"/>
    </xf>
    <xf numFmtId="176" fontId="11" fillId="0" borderId="12" xfId="0" applyNumberFormat="1" applyFont="1" applyBorder="1" applyAlignment="1">
      <alignment horizontal="right" vertical="top" wrapText="1"/>
    </xf>
    <xf numFmtId="176" fontId="10" fillId="0" borderId="12" xfId="0" applyNumberFormat="1" applyFont="1" applyBorder="1" applyAlignment="1">
      <alignment horizontal="right" vertical="top" wrapText="1"/>
    </xf>
    <xf numFmtId="49" fontId="11" fillId="0" borderId="12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10" fontId="1" fillId="33" borderId="13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0" fillId="0" borderId="21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11" fillId="0" borderId="12" xfId="0" applyFont="1" applyBorder="1" applyAlignment="1">
      <alignment horizontal="center" vertical="top" wrapText="1"/>
    </xf>
    <xf numFmtId="176" fontId="11" fillId="0" borderId="12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10" fontId="8" fillId="0" borderId="0" xfId="0" applyNumberFormat="1" applyFont="1" applyAlignment="1">
      <alignment horizontal="right"/>
    </xf>
    <xf numFmtId="10" fontId="0" fillId="0" borderId="0" xfId="0" applyNumberFormat="1" applyAlignment="1">
      <alignment/>
    </xf>
    <xf numFmtId="10" fontId="1" fillId="33" borderId="19" xfId="0" applyNumberFormat="1" applyFont="1" applyFill="1" applyBorder="1" applyAlignment="1">
      <alignment horizontal="center" wrapText="1"/>
    </xf>
    <xf numFmtId="10" fontId="1" fillId="33" borderId="12" xfId="0" applyNumberFormat="1" applyFont="1" applyFill="1" applyBorder="1" applyAlignment="1">
      <alignment horizontal="center" wrapText="1"/>
    </xf>
    <xf numFmtId="10" fontId="2" fillId="0" borderId="19" xfId="0" applyNumberFormat="1" applyFont="1" applyBorder="1" applyAlignment="1">
      <alignment horizontal="justify" vertical="top" wrapText="1"/>
    </xf>
    <xf numFmtId="10" fontId="1" fillId="0" borderId="12" xfId="0" applyNumberFormat="1" applyFont="1" applyBorder="1" applyAlignment="1">
      <alignment horizontal="justify" vertical="top" wrapText="1"/>
    </xf>
    <xf numFmtId="10" fontId="1" fillId="36" borderId="13" xfId="0" applyNumberFormat="1" applyFont="1" applyFill="1" applyBorder="1" applyAlignment="1">
      <alignment horizontal="center" vertical="top" wrapText="1"/>
    </xf>
    <xf numFmtId="10" fontId="2" fillId="0" borderId="12" xfId="0" applyNumberFormat="1" applyFont="1" applyBorder="1" applyAlignment="1">
      <alignment horizontal="justify" vertical="top" wrapText="1"/>
    </xf>
    <xf numFmtId="10" fontId="0" fillId="0" borderId="0" xfId="0" applyNumberFormat="1" applyBorder="1" applyAlignment="1">
      <alignment/>
    </xf>
    <xf numFmtId="10" fontId="2" fillId="0" borderId="0" xfId="0" applyNumberFormat="1" applyFont="1" applyBorder="1" applyAlignment="1">
      <alignment vertical="top" wrapText="1"/>
    </xf>
    <xf numFmtId="10" fontId="1" fillId="33" borderId="17" xfId="0" applyNumberFormat="1" applyFont="1" applyFill="1" applyBorder="1" applyAlignment="1">
      <alignment horizontal="center" wrapText="1"/>
    </xf>
    <xf numFmtId="10" fontId="1" fillId="33" borderId="13" xfId="0" applyNumberFormat="1" applyFont="1" applyFill="1" applyBorder="1" applyAlignment="1">
      <alignment horizontal="center" vertical="top" wrapText="1"/>
    </xf>
    <xf numFmtId="10" fontId="1" fillId="33" borderId="17" xfId="0" applyNumberFormat="1" applyFont="1" applyFill="1" applyBorder="1" applyAlignment="1">
      <alignment horizontal="right" vertical="top" wrapText="1"/>
    </xf>
    <xf numFmtId="43" fontId="2" fillId="0" borderId="0" xfId="0" applyNumberFormat="1" applyFont="1" applyAlignment="1">
      <alignment/>
    </xf>
    <xf numFmtId="176" fontId="10" fillId="0" borderId="13" xfId="0" applyNumberFormat="1" applyFont="1" applyBorder="1" applyAlignment="1">
      <alignment horizontal="right" vertical="top" wrapText="1"/>
    </xf>
    <xf numFmtId="13" fontId="10" fillId="0" borderId="13" xfId="0" applyNumberFormat="1" applyFont="1" applyBorder="1" applyAlignment="1">
      <alignment horizontal="right" vertical="top" wrapText="1"/>
    </xf>
    <xf numFmtId="14" fontId="10" fillId="0" borderId="21" xfId="0" applyNumberFormat="1" applyFont="1" applyBorder="1" applyAlignment="1">
      <alignment/>
    </xf>
    <xf numFmtId="43" fontId="10" fillId="0" borderId="21" xfId="46" applyFont="1" applyBorder="1" applyAlignment="1">
      <alignment/>
    </xf>
    <xf numFmtId="9" fontId="10" fillId="0" borderId="21" xfId="55" applyFont="1" applyBorder="1" applyAlignment="1">
      <alignment/>
    </xf>
    <xf numFmtId="0" fontId="0" fillId="0" borderId="0" xfId="0" applyFont="1" applyAlignment="1">
      <alignment wrapText="1"/>
    </xf>
    <xf numFmtId="176" fontId="2" fillId="0" borderId="12" xfId="0" applyNumberFormat="1" applyFont="1" applyFill="1" applyBorder="1" applyAlignment="1">
      <alignment horizontal="right" vertical="top" wrapText="1"/>
    </xf>
    <xf numFmtId="176" fontId="0" fillId="0" borderId="0" xfId="0" applyNumberFormat="1" applyAlignment="1">
      <alignment/>
    </xf>
    <xf numFmtId="176" fontId="1" fillId="34" borderId="22" xfId="0" applyNumberFormat="1" applyFont="1" applyFill="1" applyBorder="1" applyAlignment="1">
      <alignment horizontal="right" vertical="top" wrapText="1"/>
    </xf>
    <xf numFmtId="176" fontId="1" fillId="34" borderId="17" xfId="0" applyNumberFormat="1" applyFont="1" applyFill="1" applyBorder="1" applyAlignment="1">
      <alignment horizontal="right" vertical="top" wrapText="1"/>
    </xf>
    <xf numFmtId="10" fontId="2" fillId="0" borderId="11" xfId="0" applyNumberFormat="1" applyFont="1" applyBorder="1" applyAlignment="1">
      <alignment horizontal="center" vertical="top" wrapText="1"/>
    </xf>
    <xf numFmtId="10" fontId="2" fillId="0" borderId="12" xfId="0" applyNumberFormat="1" applyFont="1" applyBorder="1" applyAlignment="1">
      <alignment wrapText="1"/>
    </xf>
    <xf numFmtId="10" fontId="1" fillId="0" borderId="12" xfId="50" applyNumberFormat="1" applyFont="1" applyBorder="1" applyAlignment="1">
      <alignment wrapText="1"/>
    </xf>
    <xf numFmtId="10" fontId="1" fillId="0" borderId="14" xfId="50" applyNumberFormat="1" applyFont="1" applyBorder="1" applyAlignment="1">
      <alignment wrapText="1"/>
    </xf>
    <xf numFmtId="10" fontId="1" fillId="33" borderId="13" xfId="55" applyNumberFormat="1" applyFont="1" applyFill="1" applyBorder="1" applyAlignment="1">
      <alignment wrapText="1"/>
    </xf>
    <xf numFmtId="10" fontId="8" fillId="0" borderId="12" xfId="0" applyNumberFormat="1" applyFont="1" applyBorder="1" applyAlignment="1">
      <alignment wrapText="1"/>
    </xf>
    <xf numFmtId="10" fontId="2" fillId="0" borderId="11" xfId="0" applyNumberFormat="1" applyFont="1" applyBorder="1" applyAlignment="1">
      <alignment wrapText="1"/>
    </xf>
    <xf numFmtId="10" fontId="2" fillId="0" borderId="14" xfId="0" applyNumberFormat="1" applyFont="1" applyBorder="1" applyAlignment="1">
      <alignment wrapText="1"/>
    </xf>
    <xf numFmtId="10" fontId="1" fillId="34" borderId="13" xfId="55" applyNumberFormat="1" applyFont="1" applyFill="1" applyBorder="1" applyAlignment="1">
      <alignment wrapText="1"/>
    </xf>
    <xf numFmtId="10" fontId="2" fillId="0" borderId="13" xfId="0" applyNumberFormat="1" applyFont="1" applyBorder="1" applyAlignment="1">
      <alignment wrapText="1"/>
    </xf>
    <xf numFmtId="10" fontId="2" fillId="0" borderId="11" xfId="0" applyNumberFormat="1" applyFont="1" applyBorder="1" applyAlignment="1">
      <alignment horizontal="justify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4" borderId="18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1" fillId="36" borderId="10" xfId="0" applyFont="1" applyFill="1" applyBorder="1" applyAlignment="1">
      <alignment horizontal="center" vertical="top" wrapText="1"/>
    </xf>
    <xf numFmtId="0" fontId="1" fillId="36" borderId="17" xfId="0" applyFont="1" applyFill="1" applyBorder="1" applyAlignment="1">
      <alignment horizontal="center" vertical="top" wrapText="1"/>
    </xf>
    <xf numFmtId="0" fontId="1" fillId="36" borderId="18" xfId="0" applyFont="1" applyFill="1" applyBorder="1" applyAlignment="1">
      <alignment horizontal="center" wrapText="1"/>
    </xf>
    <xf numFmtId="0" fontId="1" fillId="36" borderId="14" xfId="0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center" wrapText="1"/>
    </xf>
    <xf numFmtId="0" fontId="1" fillId="36" borderId="24" xfId="0" applyFont="1" applyFill="1" applyBorder="1" applyAlignment="1">
      <alignment horizontal="center" vertical="top" wrapText="1"/>
    </xf>
    <xf numFmtId="0" fontId="1" fillId="36" borderId="25" xfId="0" applyFont="1" applyFill="1" applyBorder="1" applyAlignment="1">
      <alignment horizontal="center" vertical="top" wrapText="1"/>
    </xf>
    <xf numFmtId="0" fontId="1" fillId="36" borderId="19" xfId="0" applyFont="1" applyFill="1" applyBorder="1" applyAlignment="1">
      <alignment horizontal="center" vertical="top" wrapText="1"/>
    </xf>
    <xf numFmtId="0" fontId="1" fillId="36" borderId="15" xfId="0" applyFont="1" applyFill="1" applyBorder="1" applyAlignment="1">
      <alignment horizontal="center" vertical="top" wrapText="1"/>
    </xf>
    <xf numFmtId="0" fontId="1" fillId="36" borderId="16" xfId="0" applyFont="1" applyFill="1" applyBorder="1" applyAlignment="1">
      <alignment horizontal="center" vertical="top" wrapText="1"/>
    </xf>
    <xf numFmtId="0" fontId="1" fillId="36" borderId="13" xfId="0" applyFont="1" applyFill="1" applyBorder="1" applyAlignment="1">
      <alignment horizontal="center" vertical="top" wrapText="1"/>
    </xf>
    <xf numFmtId="0" fontId="1" fillId="36" borderId="18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10" fillId="0" borderId="26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10" fillId="0" borderId="31" xfId="0" applyFont="1" applyFill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center" vertical="top" wrapText="1"/>
    </xf>
    <xf numFmtId="0" fontId="10" fillId="0" borderId="27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2" fontId="10" fillId="0" borderId="21" xfId="46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47</xdr:row>
      <xdr:rowOff>85725</xdr:rowOff>
    </xdr:from>
    <xdr:to>
      <xdr:col>5</xdr:col>
      <xdr:colOff>695325</xdr:colOff>
      <xdr:row>52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8048625"/>
          <a:ext cx="55435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Hecho por: _______________          Autorizado por: _________________           Revisado por: _______________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28</xdr:row>
      <xdr:rowOff>0</xdr:rowOff>
    </xdr:from>
    <xdr:to>
      <xdr:col>8</xdr:col>
      <xdr:colOff>219075</xdr:colOff>
      <xdr:row>33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33525" y="4762500"/>
          <a:ext cx="55054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Hecho por: _______________          Autorizado por: _________________           Revisado por: 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30</xdr:row>
      <xdr:rowOff>38100</xdr:rowOff>
    </xdr:from>
    <xdr:to>
      <xdr:col>9</xdr:col>
      <xdr:colOff>742950</xdr:colOff>
      <xdr:row>35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0050" y="5095875"/>
          <a:ext cx="103917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Hecho por:  </a:t>
          </a:r>
          <a:r>
            <a:rPr lang="en-US" cap="none" sz="1000" b="0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Autorizado por: </a:t>
          </a:r>
          <a:r>
            <a:rPr lang="en-US" cap="none" sz="1000" b="0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Revisado por: __________________________________________________</a:t>
          </a:r>
          <a:r>
            <a:rPr lang="en-US" cap="none" sz="1000" b="0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</a:t>
          </a:r>
          <a:r>
            <a:rPr lang="en-US" cap="none" sz="1000" b="0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36</xdr:row>
      <xdr:rowOff>9525</xdr:rowOff>
    </xdr:from>
    <xdr:to>
      <xdr:col>7</xdr:col>
      <xdr:colOff>523875</xdr:colOff>
      <xdr:row>41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8150" y="6210300"/>
          <a:ext cx="609600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Hecho por: _______________          Autorizado por: _________________           Revisado por: _______________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27</xdr:row>
      <xdr:rowOff>28575</xdr:rowOff>
    </xdr:from>
    <xdr:to>
      <xdr:col>9</xdr:col>
      <xdr:colOff>390525</xdr:colOff>
      <xdr:row>32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95400" y="5410200"/>
          <a:ext cx="64674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Hecho por: _______________          Autorizado por: _________________           Revisado por: _______________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30</xdr:row>
      <xdr:rowOff>57150</xdr:rowOff>
    </xdr:from>
    <xdr:to>
      <xdr:col>10</xdr:col>
      <xdr:colOff>123825</xdr:colOff>
      <xdr:row>35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2950" y="4953000"/>
          <a:ext cx="815340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Hecho por: _______________                                              Autorizado por: _________________                                           Revisado por: _______________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32</xdr:row>
      <xdr:rowOff>66675</xdr:rowOff>
    </xdr:from>
    <xdr:to>
      <xdr:col>26</xdr:col>
      <xdr:colOff>590550</xdr:colOff>
      <xdr:row>40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1975" y="6753225"/>
          <a:ext cx="1202055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Hecho por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:  </a:t>
          </a:r>
          <a:r>
            <a:rPr lang="en-US" cap="none" sz="1000" b="0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                            _____________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Autorizado por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: _</a:t>
          </a:r>
          <a:r>
            <a:rPr lang="en-US" cap="none" sz="1000" b="0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________________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Revisado por: </a:t>
          </a:r>
          <a:r>
            <a:rPr lang="en-US" cap="none" sz="1000" b="0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                                              __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48</xdr:row>
      <xdr:rowOff>9525</xdr:rowOff>
    </xdr:from>
    <xdr:to>
      <xdr:col>7</xdr:col>
      <xdr:colOff>76200</xdr:colOff>
      <xdr:row>53</xdr:row>
      <xdr:rowOff>38100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09575" y="8153400"/>
          <a:ext cx="5800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Hecho por: _______________          Autorizado por: _________________           Revisado por: _______________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46</xdr:row>
      <xdr:rowOff>76200</xdr:rowOff>
    </xdr:from>
    <xdr:to>
      <xdr:col>5</xdr:col>
      <xdr:colOff>895350</xdr:colOff>
      <xdr:row>51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7675" y="6248400"/>
          <a:ext cx="61245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Hecho por: _______________          Autorizado por: _________________           Revisado por: _______________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47</xdr:row>
      <xdr:rowOff>0</xdr:rowOff>
    </xdr:from>
    <xdr:to>
      <xdr:col>6</xdr:col>
      <xdr:colOff>704850</xdr:colOff>
      <xdr:row>52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" y="6324600"/>
          <a:ext cx="637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Hecho por: _______________          Autorizado por: _________________           Revisado por: _______________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48</xdr:row>
      <xdr:rowOff>28575</xdr:rowOff>
    </xdr:from>
    <xdr:to>
      <xdr:col>2</xdr:col>
      <xdr:colOff>828675</xdr:colOff>
      <xdr:row>53</xdr:row>
      <xdr:rowOff>85725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1925" y="8124825"/>
          <a:ext cx="61912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Hecho por: _______________          Autorizado por: _________________           Revisado por: _______________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24</xdr:row>
      <xdr:rowOff>28575</xdr:rowOff>
    </xdr:from>
    <xdr:to>
      <xdr:col>7</xdr:col>
      <xdr:colOff>723900</xdr:colOff>
      <xdr:row>29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6725" y="4133850"/>
          <a:ext cx="64674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Hecho por: _______________          Autorizado por: _________________           Revisado por: _______________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27</xdr:row>
      <xdr:rowOff>19050</xdr:rowOff>
    </xdr:from>
    <xdr:to>
      <xdr:col>6</xdr:col>
      <xdr:colOff>704850</xdr:colOff>
      <xdr:row>32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71475" y="3638550"/>
          <a:ext cx="63722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Hecho por: _______________          Autorizado por: _________________           Revisado por: _______________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19050</xdr:rowOff>
    </xdr:from>
    <xdr:to>
      <xdr:col>6</xdr:col>
      <xdr:colOff>723900</xdr:colOff>
      <xdr:row>32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0525" y="4933950"/>
          <a:ext cx="602932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Hecho por: _______________          Autorizado por: _________________           Revisado por: _______________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24</xdr:row>
      <xdr:rowOff>28575</xdr:rowOff>
    </xdr:from>
    <xdr:to>
      <xdr:col>8</xdr:col>
      <xdr:colOff>561975</xdr:colOff>
      <xdr:row>29</xdr:row>
      <xdr:rowOff>85725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4143375"/>
          <a:ext cx="58483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Hecho por: _______________          Autorizado por: _________________           Revisado por: _______________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9.7109375" style="0" customWidth="1"/>
    <col min="3" max="3" width="28.140625" style="0" customWidth="1"/>
    <col min="4" max="4" width="12.421875" style="0" customWidth="1"/>
    <col min="5" max="5" width="13.28125" style="0" customWidth="1"/>
  </cols>
  <sheetData>
    <row r="1" spans="2:5" ht="13.5">
      <c r="B1" s="20" t="s">
        <v>33</v>
      </c>
      <c r="D1" s="19"/>
      <c r="E1" s="107" t="s">
        <v>146</v>
      </c>
    </row>
    <row r="2" spans="2:4" ht="12.75">
      <c r="B2" s="21" t="s">
        <v>241</v>
      </c>
      <c r="D2" s="23"/>
    </row>
    <row r="3" spans="2:4" ht="12.75">
      <c r="B3" s="21" t="s">
        <v>252</v>
      </c>
      <c r="D3" s="23"/>
    </row>
    <row r="4" ht="12.75">
      <c r="B4" s="22" t="s">
        <v>176</v>
      </c>
    </row>
    <row r="6" ht="13.5" thickBot="1"/>
    <row r="7" spans="2:5" ht="13.5" thickBot="1">
      <c r="B7" s="206" t="s">
        <v>0</v>
      </c>
      <c r="C7" s="207"/>
      <c r="D7" s="207"/>
      <c r="E7" s="208"/>
    </row>
    <row r="8" spans="2:5" ht="12.75">
      <c r="B8" s="209" t="s">
        <v>1</v>
      </c>
      <c r="C8" s="3"/>
      <c r="D8" s="3"/>
      <c r="E8" s="3"/>
    </row>
    <row r="9" spans="2:5" ht="13.5" thickBot="1">
      <c r="B9" s="210"/>
      <c r="C9" s="4" t="s">
        <v>2</v>
      </c>
      <c r="D9" s="4" t="s">
        <v>3</v>
      </c>
      <c r="E9" s="4" t="s">
        <v>4</v>
      </c>
    </row>
    <row r="10" spans="2:5" ht="13.5" thickBot="1">
      <c r="B10" s="5" t="s">
        <v>158</v>
      </c>
      <c r="C10" s="6" t="s">
        <v>5</v>
      </c>
      <c r="D10" s="59">
        <v>1083447.29</v>
      </c>
      <c r="E10" s="60">
        <f>esfc!E10</f>
        <v>1490753.69</v>
      </c>
    </row>
    <row r="11" spans="2:5" ht="13.5" thickBot="1">
      <c r="B11" s="5" t="s">
        <v>159</v>
      </c>
      <c r="C11" s="6" t="s">
        <v>6</v>
      </c>
      <c r="D11" s="72">
        <v>0</v>
      </c>
      <c r="E11" s="59">
        <f>+esfc!E11</f>
        <v>0</v>
      </c>
    </row>
    <row r="12" spans="2:5" ht="13.5" thickBot="1">
      <c r="B12" s="5" t="s">
        <v>160</v>
      </c>
      <c r="C12" s="6" t="s">
        <v>7</v>
      </c>
      <c r="D12" s="72">
        <v>0</v>
      </c>
      <c r="E12" s="59">
        <f>+esfc!E12</f>
        <v>0</v>
      </c>
    </row>
    <row r="13" spans="2:5" ht="13.5" thickBot="1">
      <c r="B13" s="5" t="s">
        <v>161</v>
      </c>
      <c r="C13" s="6" t="s">
        <v>8</v>
      </c>
      <c r="D13" s="72">
        <v>0</v>
      </c>
      <c r="E13" s="59">
        <f>+esfc!E13</f>
        <v>0</v>
      </c>
    </row>
    <row r="14" spans="2:5" ht="13.5" thickBot="1">
      <c r="B14" s="5" t="s">
        <v>162</v>
      </c>
      <c r="C14" s="6" t="s">
        <v>9</v>
      </c>
      <c r="D14" s="72">
        <v>0</v>
      </c>
      <c r="E14" s="59">
        <f>+esfc!E14</f>
        <v>0</v>
      </c>
    </row>
    <row r="15" spans="2:5" ht="13.5" thickBot="1">
      <c r="B15" s="7" t="s">
        <v>163</v>
      </c>
      <c r="C15" s="6" t="s">
        <v>10</v>
      </c>
      <c r="D15" s="72">
        <v>0</v>
      </c>
      <c r="E15" s="59">
        <f>+esfc!E15</f>
        <v>0</v>
      </c>
    </row>
    <row r="16" spans="2:5" ht="13.5" thickBot="1">
      <c r="B16" s="8"/>
      <c r="C16" s="9" t="s">
        <v>11</v>
      </c>
      <c r="D16" s="60">
        <f>SUM(D10:D15)</f>
        <v>1083447.29</v>
      </c>
      <c r="E16" s="60">
        <f>SUM(E10:E15)</f>
        <v>1490753.69</v>
      </c>
    </row>
    <row r="17" spans="2:5" ht="13.5" thickBot="1">
      <c r="B17" s="10"/>
      <c r="C17" s="11" t="s">
        <v>12</v>
      </c>
      <c r="D17" s="12"/>
      <c r="E17" s="13"/>
    </row>
    <row r="18" spans="2:5" ht="13.5" thickBot="1">
      <c r="B18" s="5" t="s">
        <v>174</v>
      </c>
      <c r="C18" s="6" t="s">
        <v>13</v>
      </c>
      <c r="D18" s="60">
        <v>0</v>
      </c>
      <c r="E18" s="60">
        <f>+esfc!E18</f>
        <v>0</v>
      </c>
    </row>
    <row r="19" spans="2:5" ht="13.5" thickBot="1">
      <c r="B19" s="7" t="s">
        <v>175</v>
      </c>
      <c r="C19" s="6" t="s">
        <v>14</v>
      </c>
      <c r="D19" s="72">
        <v>0</v>
      </c>
      <c r="E19" s="59">
        <f>+esfc!E19</f>
        <v>0</v>
      </c>
    </row>
    <row r="20" spans="2:5" ht="13.5" thickBot="1">
      <c r="B20" s="8"/>
      <c r="C20" s="9" t="s">
        <v>15</v>
      </c>
      <c r="D20" s="60">
        <f>SUM(D18:D19)</f>
        <v>0</v>
      </c>
      <c r="E20" s="60">
        <f>SUM(E18:E19)</f>
        <v>0</v>
      </c>
    </row>
    <row r="21" spans="2:5" ht="13.5" thickBot="1">
      <c r="B21" s="10"/>
      <c r="C21" s="14" t="s">
        <v>16</v>
      </c>
      <c r="D21" s="83">
        <f>+D16+D20</f>
        <v>1083447.29</v>
      </c>
      <c r="E21" s="83">
        <f>+E16+E20</f>
        <v>1490753.69</v>
      </c>
    </row>
    <row r="22" ht="13.5" thickBot="1"/>
    <row r="23" spans="2:5" ht="13.5" thickBot="1">
      <c r="B23" s="206" t="s">
        <v>17</v>
      </c>
      <c r="C23" s="207"/>
      <c r="D23" s="207"/>
      <c r="E23" s="208"/>
    </row>
    <row r="24" spans="2:5" ht="12.75">
      <c r="B24" s="209" t="s">
        <v>1</v>
      </c>
      <c r="C24" s="3"/>
      <c r="D24" s="3"/>
      <c r="E24" s="3"/>
    </row>
    <row r="25" spans="2:5" ht="13.5" thickBot="1">
      <c r="B25" s="210"/>
      <c r="C25" s="4" t="s">
        <v>2</v>
      </c>
      <c r="D25" s="4" t="s">
        <v>3</v>
      </c>
      <c r="E25" s="4" t="s">
        <v>4</v>
      </c>
    </row>
    <row r="26" spans="2:5" ht="13.5" thickBot="1">
      <c r="B26" s="5" t="s">
        <v>169</v>
      </c>
      <c r="C26" s="6" t="s">
        <v>18</v>
      </c>
      <c r="D26" s="60">
        <v>0</v>
      </c>
      <c r="E26" s="60">
        <f>+esfc!E26</f>
        <v>0</v>
      </c>
    </row>
    <row r="27" spans="2:5" ht="13.5" thickBot="1">
      <c r="B27" s="5" t="s">
        <v>170</v>
      </c>
      <c r="C27" s="6" t="s">
        <v>19</v>
      </c>
      <c r="D27" s="59">
        <v>0</v>
      </c>
      <c r="E27" s="59">
        <f>+esfc!E27</f>
        <v>0</v>
      </c>
    </row>
    <row r="28" spans="2:5" ht="13.5" thickBot="1">
      <c r="B28" s="5" t="s">
        <v>171</v>
      </c>
      <c r="C28" s="6" t="s">
        <v>20</v>
      </c>
      <c r="D28" s="59">
        <v>0</v>
      </c>
      <c r="E28" s="59">
        <f>+esfc!E28</f>
        <v>0</v>
      </c>
    </row>
    <row r="29" spans="2:5" ht="13.5" thickBot="1">
      <c r="B29" s="5" t="s">
        <v>172</v>
      </c>
      <c r="C29" s="6" t="s">
        <v>21</v>
      </c>
      <c r="D29" s="59">
        <v>0</v>
      </c>
      <c r="E29" s="59">
        <f>+esfc!E29</f>
        <v>0</v>
      </c>
    </row>
    <row r="30" spans="2:5" ht="13.5" thickBot="1">
      <c r="B30" s="5" t="s">
        <v>173</v>
      </c>
      <c r="C30" s="6" t="s">
        <v>22</v>
      </c>
      <c r="D30" s="59">
        <v>0</v>
      </c>
      <c r="E30" s="59">
        <f>+esfc!E30</f>
        <v>0</v>
      </c>
    </row>
    <row r="31" spans="2:5" ht="13.5" thickBot="1">
      <c r="B31" s="16"/>
      <c r="C31" s="9" t="s">
        <v>23</v>
      </c>
      <c r="D31" s="60">
        <f>SUM(D26:D30)</f>
        <v>0</v>
      </c>
      <c r="E31" s="60">
        <f>SUM(E26:E30)</f>
        <v>0</v>
      </c>
    </row>
    <row r="32" spans="2:5" ht="13.5" thickBot="1">
      <c r="B32" s="10"/>
      <c r="C32" s="11" t="s">
        <v>12</v>
      </c>
      <c r="D32" s="12"/>
      <c r="E32" s="13"/>
    </row>
    <row r="33" spans="2:5" ht="13.5" thickBot="1">
      <c r="B33" s="5" t="s">
        <v>168</v>
      </c>
      <c r="C33" s="6" t="s">
        <v>24</v>
      </c>
      <c r="D33" s="60">
        <v>0</v>
      </c>
      <c r="E33" s="60">
        <f>+esfc!E33</f>
        <v>0</v>
      </c>
    </row>
    <row r="34" spans="2:5" ht="13.5" thickBot="1">
      <c r="B34" s="16"/>
      <c r="C34" s="9" t="s">
        <v>25</v>
      </c>
      <c r="D34" s="60">
        <f>SUM(D33)</f>
        <v>0</v>
      </c>
      <c r="E34" s="60">
        <f>SUM(E33)</f>
        <v>0</v>
      </c>
    </row>
    <row r="35" spans="2:5" ht="13.5" thickBot="1">
      <c r="B35" s="10"/>
      <c r="C35" s="14" t="s">
        <v>26</v>
      </c>
      <c r="D35" s="83">
        <f>+D31+D34</f>
        <v>0</v>
      </c>
      <c r="E35" s="83">
        <f>+E31+E34</f>
        <v>0</v>
      </c>
    </row>
    <row r="36" ht="13.5" thickBot="1"/>
    <row r="37" spans="2:5" ht="13.5" thickBot="1">
      <c r="B37" s="206" t="s">
        <v>27</v>
      </c>
      <c r="C37" s="207"/>
      <c r="D37" s="207"/>
      <c r="E37" s="208"/>
    </row>
    <row r="38" spans="2:5" ht="13.5" thickBot="1">
      <c r="B38" s="5" t="s">
        <v>164</v>
      </c>
      <c r="C38" s="6" t="s">
        <v>27</v>
      </c>
      <c r="D38" s="60">
        <v>0</v>
      </c>
      <c r="E38" s="60">
        <f>+esfc!E38</f>
        <v>0</v>
      </c>
    </row>
    <row r="39" spans="2:5" ht="13.5" thickBot="1">
      <c r="B39" s="5" t="s">
        <v>165</v>
      </c>
      <c r="C39" s="6" t="s">
        <v>28</v>
      </c>
      <c r="D39" s="59">
        <f>'i-e'!D42</f>
        <v>983101.1800000016</v>
      </c>
      <c r="E39" s="59">
        <f>+esfc!E39</f>
        <v>3.000000001862645</v>
      </c>
    </row>
    <row r="40" spans="2:5" ht="13.5" thickBot="1">
      <c r="B40" s="5" t="s">
        <v>166</v>
      </c>
      <c r="C40" s="6" t="s">
        <v>29</v>
      </c>
      <c r="D40" s="59">
        <v>0</v>
      </c>
      <c r="E40" s="59">
        <f>+esfc!E40</f>
        <v>0</v>
      </c>
    </row>
    <row r="41" spans="2:5" ht="13.5" thickBot="1">
      <c r="B41" s="7" t="s">
        <v>167</v>
      </c>
      <c r="C41" s="6" t="s">
        <v>30</v>
      </c>
      <c r="D41" s="59">
        <v>0</v>
      </c>
      <c r="E41" s="59">
        <f>+esfc!E41</f>
        <v>0</v>
      </c>
    </row>
    <row r="42" spans="2:5" ht="13.5" thickBot="1">
      <c r="B42" s="8"/>
      <c r="C42" s="9" t="s">
        <v>31</v>
      </c>
      <c r="D42" s="60">
        <f>SUM(D38:D41)</f>
        <v>983101.1800000016</v>
      </c>
      <c r="E42" s="60">
        <f>SUM(E38:E41)</f>
        <v>3.000000001862645</v>
      </c>
    </row>
    <row r="43" spans="2:5" ht="13.5" thickBot="1">
      <c r="B43" s="10"/>
      <c r="C43" s="14" t="s">
        <v>32</v>
      </c>
      <c r="D43" s="83">
        <f>+D35+D42</f>
        <v>983101.1800000016</v>
      </c>
      <c r="E43" s="83">
        <f>+E35+E42</f>
        <v>3.000000001862645</v>
      </c>
    </row>
    <row r="50" spans="1:6" ht="12.75">
      <c r="A50" s="55"/>
      <c r="B50" s="55"/>
      <c r="C50" s="55"/>
      <c r="D50" s="55"/>
      <c r="E50" s="55"/>
      <c r="F50" s="55"/>
    </row>
  </sheetData>
  <sheetProtection/>
  <mergeCells count="5">
    <mergeCell ref="B37:E37"/>
    <mergeCell ref="B7:E7"/>
    <mergeCell ref="B8:B9"/>
    <mergeCell ref="B23:E23"/>
    <mergeCell ref="B24:B25"/>
  </mergeCells>
  <printOptions/>
  <pageMargins left="0.7874015748031497" right="0.6692913385826772" top="0.984251968503937" bottom="0.5905511811023623" header="0" footer="0.9055118110236221"/>
  <pageSetup fitToHeight="1" fitToWidth="1" horizontalDpi="600" verticalDpi="600" orientation="portrait" scale="99" r:id="rId2"/>
  <headerFooter alignWithMargins="0">
    <oddFooter>&amp;R&amp;"Arial Narrow,Normal"&amp;9&amp;P/21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2">
      <selection activeCell="E18" sqref="E18"/>
    </sheetView>
  </sheetViews>
  <sheetFormatPr defaultColWidth="11.421875" defaultRowHeight="12.75"/>
  <cols>
    <col min="1" max="1" width="5.8515625" style="0" customWidth="1"/>
    <col min="2" max="2" width="9.28125" style="0" customWidth="1"/>
    <col min="3" max="3" width="29.140625" style="0" bestFit="1" customWidth="1"/>
    <col min="4" max="4" width="11.57421875" style="0" customWidth="1"/>
    <col min="5" max="6" width="11.57421875" style="0" bestFit="1" customWidth="1"/>
    <col min="7" max="7" width="11.7109375" style="0" bestFit="1" customWidth="1"/>
    <col min="8" max="9" width="11.57421875" style="0" bestFit="1" customWidth="1"/>
    <col min="10" max="10" width="11.57421875" style="172" bestFit="1" customWidth="1"/>
  </cols>
  <sheetData>
    <row r="1" spans="2:10" ht="13.5">
      <c r="B1" s="20" t="s">
        <v>33</v>
      </c>
      <c r="J1" s="171" t="s">
        <v>155</v>
      </c>
    </row>
    <row r="2" ht="12.75">
      <c r="B2" s="21" t="s">
        <v>241</v>
      </c>
    </row>
    <row r="3" ht="12.75">
      <c r="B3" s="21" t="s">
        <v>261</v>
      </c>
    </row>
    <row r="4" ht="12.75">
      <c r="B4" s="22" t="str">
        <f>+esf!B4</f>
        <v>Fondo para el Fortalecimiento Municipal (03)</v>
      </c>
    </row>
    <row r="6" ht="13.5" thickBot="1"/>
    <row r="7" spans="2:10" ht="13.5" customHeight="1" thickBot="1">
      <c r="B7" s="214" t="s">
        <v>41</v>
      </c>
      <c r="C7" s="214" t="s">
        <v>42</v>
      </c>
      <c r="D7" s="206" t="s">
        <v>106</v>
      </c>
      <c r="E7" s="207"/>
      <c r="F7" s="207"/>
      <c r="G7" s="208"/>
      <c r="H7" s="214" t="s">
        <v>125</v>
      </c>
      <c r="I7" s="214" t="s">
        <v>123</v>
      </c>
      <c r="J7" s="173" t="s">
        <v>109</v>
      </c>
    </row>
    <row r="8" spans="2:10" ht="26.25" thickBot="1">
      <c r="B8" s="215"/>
      <c r="C8" s="215"/>
      <c r="D8" s="112" t="s">
        <v>110</v>
      </c>
      <c r="E8" s="112" t="s">
        <v>111</v>
      </c>
      <c r="F8" s="112" t="s">
        <v>112</v>
      </c>
      <c r="G8" s="112" t="s">
        <v>113</v>
      </c>
      <c r="H8" s="215"/>
      <c r="I8" s="215"/>
      <c r="J8" s="174" t="s">
        <v>124</v>
      </c>
    </row>
    <row r="9" spans="2:10" ht="13.5" thickBot="1">
      <c r="B9" s="114" t="s">
        <v>188</v>
      </c>
      <c r="C9" s="29" t="s">
        <v>52</v>
      </c>
      <c r="D9" s="30"/>
      <c r="E9" s="31"/>
      <c r="F9" s="31"/>
      <c r="G9" s="31"/>
      <c r="H9" s="46"/>
      <c r="I9" s="46"/>
      <c r="J9" s="175"/>
    </row>
    <row r="10" spans="2:10" ht="12.75">
      <c r="B10" s="32"/>
      <c r="C10" s="34"/>
      <c r="D10" s="62"/>
      <c r="E10" s="62"/>
      <c r="F10" s="62"/>
      <c r="G10" s="48"/>
      <c r="H10" s="48"/>
      <c r="I10" s="48"/>
      <c r="J10" s="96"/>
    </row>
    <row r="11" spans="2:10" ht="12.75">
      <c r="B11" s="5" t="s">
        <v>179</v>
      </c>
      <c r="C11" s="41" t="s">
        <v>53</v>
      </c>
      <c r="D11" s="62">
        <f>eae!D10</f>
        <v>6779910.86</v>
      </c>
      <c r="E11" s="62">
        <v>123009.92</v>
      </c>
      <c r="F11" s="62">
        <v>0</v>
      </c>
      <c r="G11" s="62">
        <f>+D11+E11-F11</f>
        <v>6902920.78</v>
      </c>
      <c r="H11" s="62">
        <f>'i-e'!F27</f>
        <v>6902920.779999999</v>
      </c>
      <c r="I11" s="62">
        <f>+G11-H11</f>
        <v>0</v>
      </c>
      <c r="J11" s="86">
        <f>+H11/G11</f>
        <v>0.9999999999999999</v>
      </c>
    </row>
    <row r="12" spans="2:10" ht="12.75">
      <c r="B12" s="5" t="s">
        <v>180</v>
      </c>
      <c r="C12" s="41" t="s">
        <v>54</v>
      </c>
      <c r="D12" s="61">
        <f>eae!D11</f>
        <v>4163209.14</v>
      </c>
      <c r="E12" s="61">
        <v>0</v>
      </c>
      <c r="F12" s="61">
        <v>3204453.12</v>
      </c>
      <c r="G12" s="61">
        <f>+D12+E12-F12</f>
        <v>958756.02</v>
      </c>
      <c r="H12" s="62">
        <f>'i-e'!F28</f>
        <v>958756.0199999999</v>
      </c>
      <c r="I12" s="62">
        <f>+G12-H12</f>
        <v>0</v>
      </c>
      <c r="J12" s="86">
        <f>+H12/G12</f>
        <v>0.9999999999999999</v>
      </c>
    </row>
    <row r="13" spans="2:10" ht="12.75">
      <c r="B13" s="5" t="s">
        <v>181</v>
      </c>
      <c r="C13" s="41" t="s">
        <v>55</v>
      </c>
      <c r="D13" s="61">
        <f>eae!D12</f>
        <v>1865000</v>
      </c>
      <c r="E13" s="61">
        <v>0</v>
      </c>
      <c r="F13" s="61">
        <v>58387.72</v>
      </c>
      <c r="G13" s="61">
        <f>+D13+E13-F13</f>
        <v>1806612.28</v>
      </c>
      <c r="H13" s="62">
        <f>'i-e'!F29</f>
        <v>1806612.28</v>
      </c>
      <c r="I13" s="62">
        <f>+G13-H13</f>
        <v>0</v>
      </c>
      <c r="J13" s="86">
        <f>+H13/G13</f>
        <v>1</v>
      </c>
    </row>
    <row r="14" spans="2:10" ht="12.75">
      <c r="B14" s="5"/>
      <c r="C14" s="34" t="s">
        <v>56</v>
      </c>
      <c r="D14" s="63">
        <f aca="true" t="shared" si="0" ref="D14:I14">SUM(D11:D13)</f>
        <v>12808120</v>
      </c>
      <c r="E14" s="63">
        <f t="shared" si="0"/>
        <v>123009.92</v>
      </c>
      <c r="F14" s="63">
        <f t="shared" si="0"/>
        <v>3262840.8400000003</v>
      </c>
      <c r="G14" s="63">
        <f t="shared" si="0"/>
        <v>9668289.08</v>
      </c>
      <c r="H14" s="63">
        <f t="shared" si="0"/>
        <v>9668289.079999998</v>
      </c>
      <c r="I14" s="63">
        <f t="shared" si="0"/>
        <v>0</v>
      </c>
      <c r="J14" s="87">
        <f>+H14/G14</f>
        <v>0.9999999999999998</v>
      </c>
    </row>
    <row r="15" spans="2:10" ht="12.75">
      <c r="B15" s="5"/>
      <c r="C15" s="41"/>
      <c r="D15" s="30"/>
      <c r="E15" s="30"/>
      <c r="F15" s="30"/>
      <c r="G15" s="30"/>
      <c r="H15" s="30"/>
      <c r="I15" s="30"/>
      <c r="J15" s="176"/>
    </row>
    <row r="16" spans="2:10" ht="12.75">
      <c r="B16" s="5" t="s">
        <v>182</v>
      </c>
      <c r="C16" s="41" t="s">
        <v>57</v>
      </c>
      <c r="D16" s="62">
        <f>eae!D15</f>
        <v>80000</v>
      </c>
      <c r="E16" s="62">
        <v>443233.03</v>
      </c>
      <c r="F16" s="62">
        <v>0</v>
      </c>
      <c r="G16" s="62">
        <f>+D16+E16-F16</f>
        <v>523233.03</v>
      </c>
      <c r="H16" s="62">
        <f>'i-e'!F32</f>
        <v>523233.03</v>
      </c>
      <c r="I16" s="62">
        <f>+G16-H16</f>
        <v>0</v>
      </c>
      <c r="J16" s="86">
        <f>+H16/G16</f>
        <v>1</v>
      </c>
    </row>
    <row r="17" spans="2:10" ht="12.75">
      <c r="B17" s="5" t="s">
        <v>183</v>
      </c>
      <c r="C17" s="41" t="s">
        <v>58</v>
      </c>
      <c r="D17" s="61">
        <v>0</v>
      </c>
      <c r="E17" s="61">
        <v>0</v>
      </c>
      <c r="F17" s="61">
        <v>0</v>
      </c>
      <c r="G17" s="62">
        <f>+D17+E17-F17</f>
        <v>0</v>
      </c>
      <c r="H17" s="62">
        <f>'i-e'!F33</f>
        <v>0</v>
      </c>
      <c r="I17" s="62">
        <f>+G17-H17</f>
        <v>0</v>
      </c>
      <c r="J17" s="86">
        <v>0</v>
      </c>
    </row>
    <row r="18" spans="2:10" ht="12.75">
      <c r="B18" s="5" t="s">
        <v>184</v>
      </c>
      <c r="C18" s="41" t="s">
        <v>59</v>
      </c>
      <c r="D18" s="61">
        <f>eae!D17</f>
        <v>0</v>
      </c>
      <c r="E18" s="61">
        <v>3180797.89</v>
      </c>
      <c r="F18" s="61">
        <v>0</v>
      </c>
      <c r="G18" s="62">
        <f>+D18+E18-F18</f>
        <v>3180797.89</v>
      </c>
      <c r="H18" s="62">
        <f>'i-e'!F34</f>
        <v>3180797.8899999997</v>
      </c>
      <c r="I18" s="62">
        <f>+G18-H18</f>
        <v>0</v>
      </c>
      <c r="J18" s="86">
        <v>0</v>
      </c>
    </row>
    <row r="19" spans="2:10" ht="12.75">
      <c r="B19" s="5" t="s">
        <v>185</v>
      </c>
      <c r="C19" s="41" t="s">
        <v>60</v>
      </c>
      <c r="D19" s="61">
        <f>eae!D18</f>
        <v>52000</v>
      </c>
      <c r="E19" s="61">
        <v>0</v>
      </c>
      <c r="F19" s="61">
        <v>52000</v>
      </c>
      <c r="G19" s="62">
        <f>+D19+E19-F19</f>
        <v>0</v>
      </c>
      <c r="H19" s="62">
        <f>'i-e'!F35</f>
        <v>0</v>
      </c>
      <c r="I19" s="62">
        <f>+G19-H19</f>
        <v>0</v>
      </c>
      <c r="J19" s="86">
        <v>0</v>
      </c>
    </row>
    <row r="20" spans="2:10" ht="12.75">
      <c r="B20" s="5"/>
      <c r="C20" s="34" t="s">
        <v>61</v>
      </c>
      <c r="D20" s="63">
        <f aca="true" t="shared" si="1" ref="D20:I20">SUM(D16:D19)</f>
        <v>132000</v>
      </c>
      <c r="E20" s="63">
        <f t="shared" si="1"/>
        <v>3624030.92</v>
      </c>
      <c r="F20" s="63">
        <f t="shared" si="1"/>
        <v>52000</v>
      </c>
      <c r="G20" s="63">
        <f t="shared" si="1"/>
        <v>3704030.92</v>
      </c>
      <c r="H20" s="63">
        <f t="shared" si="1"/>
        <v>3704030.92</v>
      </c>
      <c r="I20" s="63">
        <f t="shared" si="1"/>
        <v>0</v>
      </c>
      <c r="J20" s="87">
        <f>+H20/G20</f>
        <v>1</v>
      </c>
    </row>
    <row r="21" spans="2:10" ht="12.75">
      <c r="B21" s="5" t="s">
        <v>186</v>
      </c>
      <c r="C21" s="41" t="s">
        <v>62</v>
      </c>
      <c r="D21" s="61">
        <v>0</v>
      </c>
      <c r="E21" s="61">
        <v>0</v>
      </c>
      <c r="F21" s="61">
        <v>0</v>
      </c>
      <c r="G21" s="61">
        <f>+D21+E21-F21</f>
        <v>0</v>
      </c>
      <c r="H21" s="61">
        <v>0</v>
      </c>
      <c r="I21" s="62">
        <f>+G21-H21</f>
        <v>0</v>
      </c>
      <c r="J21" s="86">
        <v>0</v>
      </c>
    </row>
    <row r="22" spans="2:10" ht="13.5" thickBot="1">
      <c r="B22" s="7"/>
      <c r="C22" s="6"/>
      <c r="D22" s="72"/>
      <c r="E22" s="72"/>
      <c r="F22" s="72"/>
      <c r="G22" s="71"/>
      <c r="H22" s="72"/>
      <c r="I22" s="95"/>
      <c r="J22" s="86"/>
    </row>
    <row r="23" spans="2:10" ht="13.5" thickBot="1">
      <c r="B23" s="37"/>
      <c r="C23" s="36" t="s">
        <v>63</v>
      </c>
      <c r="D23" s="64">
        <f aca="true" t="shared" si="2" ref="D23:I23">+D14+D20+D21</f>
        <v>12940120</v>
      </c>
      <c r="E23" s="64">
        <f t="shared" si="2"/>
        <v>3747040.84</v>
      </c>
      <c r="F23" s="64">
        <f t="shared" si="2"/>
        <v>3314840.8400000003</v>
      </c>
      <c r="G23" s="64">
        <f t="shared" si="2"/>
        <v>13372320</v>
      </c>
      <c r="H23" s="64">
        <f t="shared" si="2"/>
        <v>13372319.999999998</v>
      </c>
      <c r="I23" s="64">
        <f t="shared" si="2"/>
        <v>0</v>
      </c>
      <c r="J23" s="161">
        <f>+H23/G23</f>
        <v>0.9999999999999999</v>
      </c>
    </row>
    <row r="29" spans="1:7" ht="12.75">
      <c r="A29" s="56"/>
      <c r="B29" s="56"/>
      <c r="C29" s="56"/>
      <c r="D29" s="56"/>
      <c r="E29" s="56"/>
      <c r="F29" s="56"/>
      <c r="G29" s="56"/>
    </row>
    <row r="30" spans="1:7" ht="12.75">
      <c r="A30" s="56"/>
      <c r="B30" s="76"/>
      <c r="C30" s="55"/>
      <c r="D30" s="55"/>
      <c r="E30" s="55"/>
      <c r="F30" s="55"/>
      <c r="G30" s="55"/>
    </row>
    <row r="31" spans="1:7" ht="12.75">
      <c r="A31" s="56"/>
      <c r="B31" s="56"/>
      <c r="C31" s="56"/>
      <c r="D31" s="56"/>
      <c r="E31" s="56"/>
      <c r="F31" s="56"/>
      <c r="G31" s="56"/>
    </row>
    <row r="32" spans="1:7" ht="12.75">
      <c r="A32" s="56"/>
      <c r="B32" s="56"/>
      <c r="C32" s="56"/>
      <c r="D32" s="56"/>
      <c r="E32" s="56"/>
      <c r="F32" s="56"/>
      <c r="G32" s="56"/>
    </row>
  </sheetData>
  <sheetProtection/>
  <mergeCells count="5">
    <mergeCell ref="I7:I8"/>
    <mergeCell ref="B7:B8"/>
    <mergeCell ref="C7:C8"/>
    <mergeCell ref="D7:G7"/>
    <mergeCell ref="H7:H8"/>
  </mergeCells>
  <printOptions/>
  <pageMargins left="0.7874015748031497" right="0.7874015748031497" top="0.984251968503937" bottom="0.5905511811023623" header="0" footer="0.7874015748031497"/>
  <pageSetup horizontalDpi="600" verticalDpi="600" orientation="landscape" scale="95" r:id="rId2"/>
  <headerFooter alignWithMargins="0">
    <oddFooter>&amp;R&amp;"Arial Narrow,Normal"&amp;9 10/21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B1">
      <selection activeCell="B4" sqref="B4"/>
    </sheetView>
  </sheetViews>
  <sheetFormatPr defaultColWidth="11.421875" defaultRowHeight="12.75"/>
  <cols>
    <col min="1" max="1" width="5.8515625" style="0" customWidth="1"/>
    <col min="2" max="2" width="7.57421875" style="0" customWidth="1"/>
    <col min="3" max="3" width="9.8515625" style="0" customWidth="1"/>
    <col min="4" max="4" width="29.140625" style="163" customWidth="1"/>
    <col min="5" max="5" width="21.421875" style="0" customWidth="1"/>
    <col min="6" max="6" width="22.57421875" style="0" customWidth="1"/>
    <col min="7" max="7" width="17.28125" style="0" customWidth="1"/>
    <col min="8" max="8" width="19.140625" style="0" customWidth="1"/>
    <col min="9" max="9" width="17.8515625" style="0" customWidth="1"/>
  </cols>
  <sheetData>
    <row r="1" spans="2:9" ht="13.5">
      <c r="B1" s="20" t="s">
        <v>33</v>
      </c>
      <c r="I1" s="107" t="s">
        <v>156</v>
      </c>
    </row>
    <row r="2" ht="12.75">
      <c r="B2" s="21" t="s">
        <v>241</v>
      </c>
    </row>
    <row r="3" ht="12.75">
      <c r="B3" s="21" t="s">
        <v>262</v>
      </c>
    </row>
    <row r="4" ht="12.75">
      <c r="B4" s="22" t="str">
        <f>+esf!B4</f>
        <v>Fondo para el Fortalecimiento Municipal (03)</v>
      </c>
    </row>
    <row r="5" ht="12.75">
      <c r="B5" s="22"/>
    </row>
    <row r="6" ht="13.5" thickBot="1"/>
    <row r="7" spans="2:10" ht="26.25" thickBot="1">
      <c r="B7" s="145" t="s">
        <v>100</v>
      </c>
      <c r="C7" s="146" t="s">
        <v>101</v>
      </c>
      <c r="D7" s="146" t="s">
        <v>42</v>
      </c>
      <c r="E7" s="146" t="s">
        <v>102</v>
      </c>
      <c r="F7" s="146" t="s">
        <v>239</v>
      </c>
      <c r="G7" s="146" t="s">
        <v>240</v>
      </c>
      <c r="H7" s="146" t="s">
        <v>103</v>
      </c>
      <c r="I7" s="146" t="s">
        <v>104</v>
      </c>
      <c r="J7" s="146" t="s">
        <v>105</v>
      </c>
    </row>
    <row r="8" spans="2:10" ht="12.75">
      <c r="B8" s="147"/>
      <c r="C8" s="148"/>
      <c r="D8" s="148"/>
      <c r="E8" s="148"/>
      <c r="F8" s="148"/>
      <c r="G8" s="148"/>
      <c r="H8" s="148"/>
      <c r="I8" s="148"/>
      <c r="J8" s="148"/>
    </row>
    <row r="9" spans="2:10" s="170" customFormat="1" ht="12.75">
      <c r="B9" s="149"/>
      <c r="C9" s="168"/>
      <c r="D9" s="168" t="s">
        <v>244</v>
      </c>
      <c r="E9" s="169">
        <f aca="true" t="shared" si="0" ref="E9:J9">E11</f>
        <v>12888120</v>
      </c>
      <c r="F9" s="169">
        <f t="shared" si="0"/>
        <v>566242.9500000001</v>
      </c>
      <c r="G9" s="169">
        <f t="shared" si="0"/>
        <v>-3314840.8400000003</v>
      </c>
      <c r="H9" s="169">
        <f t="shared" si="0"/>
        <v>13372320</v>
      </c>
      <c r="I9" s="169">
        <f t="shared" si="0"/>
        <v>13372319.999999998</v>
      </c>
      <c r="J9" s="169">
        <f t="shared" si="0"/>
        <v>0</v>
      </c>
    </row>
    <row r="10" spans="2:10" ht="12.75">
      <c r="B10" s="147"/>
      <c r="C10" s="148"/>
      <c r="D10" s="148"/>
      <c r="E10" s="148"/>
      <c r="F10" s="148"/>
      <c r="G10" s="148"/>
      <c r="H10" s="148"/>
      <c r="I10" s="148"/>
      <c r="J10" s="148"/>
    </row>
    <row r="11" spans="2:10" ht="12.75">
      <c r="B11" s="149">
        <v>56</v>
      </c>
      <c r="C11" s="153" t="s">
        <v>242</v>
      </c>
      <c r="D11" s="150"/>
      <c r="E11" s="151">
        <f>SUM(E13:E16)</f>
        <v>12888120</v>
      </c>
      <c r="F11" s="151">
        <f>SUM(F13:F16)</f>
        <v>566242.9500000001</v>
      </c>
      <c r="G11" s="151">
        <f>SUM(G13:G18)</f>
        <v>-3314840.8400000003</v>
      </c>
      <c r="H11" s="151">
        <f>SUM(H13:H18)</f>
        <v>13372320</v>
      </c>
      <c r="I11" s="151">
        <f>SUM(I13:I18)</f>
        <v>13372319.999999998</v>
      </c>
      <c r="J11" s="151">
        <f>SUM(J13:J16)</f>
        <v>0</v>
      </c>
    </row>
    <row r="12" spans="2:10" ht="12.75">
      <c r="B12" s="147"/>
      <c r="C12" s="148"/>
      <c r="D12" s="148"/>
      <c r="E12" s="152"/>
      <c r="F12" s="152"/>
      <c r="G12" s="152"/>
      <c r="H12" s="152"/>
      <c r="I12" s="152"/>
      <c r="J12" s="152"/>
    </row>
    <row r="13" spans="2:10" ht="12.75">
      <c r="B13" s="147"/>
      <c r="C13" s="148"/>
      <c r="D13" s="41" t="s">
        <v>53</v>
      </c>
      <c r="E13" s="152">
        <f>edoeg!D11</f>
        <v>6779910.86</v>
      </c>
      <c r="F13" s="152">
        <v>123009.92</v>
      </c>
      <c r="G13" s="152">
        <v>0</v>
      </c>
      <c r="H13" s="152">
        <f>E13+F13+G13</f>
        <v>6902920.78</v>
      </c>
      <c r="I13" s="152">
        <f>edoeg!H11</f>
        <v>6902920.779999999</v>
      </c>
      <c r="J13" s="152">
        <f>H13-I13</f>
        <v>0</v>
      </c>
    </row>
    <row r="14" spans="2:10" ht="12.75">
      <c r="B14" s="147"/>
      <c r="C14" s="148"/>
      <c r="D14" s="41" t="s">
        <v>54</v>
      </c>
      <c r="E14" s="152">
        <f>edoeg!D12</f>
        <v>4163209.14</v>
      </c>
      <c r="F14" s="152">
        <v>0</v>
      </c>
      <c r="G14" s="152">
        <v>-3204453.12</v>
      </c>
      <c r="H14" s="152">
        <f>E14+F14+G14</f>
        <v>958756.02</v>
      </c>
      <c r="I14" s="152">
        <f>edoeg!H12</f>
        <v>958756.0199999999</v>
      </c>
      <c r="J14" s="152">
        <f>H14-I14</f>
        <v>0</v>
      </c>
    </row>
    <row r="15" spans="2:10" ht="12.75">
      <c r="B15" s="147"/>
      <c r="C15" s="148"/>
      <c r="D15" s="41" t="s">
        <v>55</v>
      </c>
      <c r="E15" s="152">
        <f>edoeg!D13</f>
        <v>1865000</v>
      </c>
      <c r="F15" s="152">
        <v>0</v>
      </c>
      <c r="G15" s="152">
        <v>-58387.72</v>
      </c>
      <c r="H15" s="152">
        <f>E15+F15+G15</f>
        <v>1806612.28</v>
      </c>
      <c r="I15" s="152">
        <f>edoeg!H13</f>
        <v>1806612.28</v>
      </c>
      <c r="J15" s="152">
        <f>H15-I15</f>
        <v>0</v>
      </c>
    </row>
    <row r="16" spans="2:10" ht="12.75">
      <c r="B16" s="147"/>
      <c r="C16" s="148"/>
      <c r="D16" s="41" t="s">
        <v>57</v>
      </c>
      <c r="E16" s="152">
        <f>edoeg!D16</f>
        <v>80000</v>
      </c>
      <c r="F16" s="152">
        <v>443233.03</v>
      </c>
      <c r="G16" s="152">
        <v>0</v>
      </c>
      <c r="H16" s="152">
        <f>E16+F16+G16</f>
        <v>523233.03</v>
      </c>
      <c r="I16" s="152">
        <f>edoeg!H16</f>
        <v>523233.03</v>
      </c>
      <c r="J16" s="152">
        <f>H16-I16</f>
        <v>0</v>
      </c>
    </row>
    <row r="17" spans="2:10" ht="12.75">
      <c r="B17" s="147"/>
      <c r="C17" s="148"/>
      <c r="D17" s="31" t="s">
        <v>60</v>
      </c>
      <c r="E17" s="152">
        <f>edoeg!D19</f>
        <v>52000</v>
      </c>
      <c r="F17" s="152">
        <v>0</v>
      </c>
      <c r="G17" s="152">
        <v>-52000</v>
      </c>
      <c r="H17" s="152">
        <f>E17+F17+G17</f>
        <v>0</v>
      </c>
      <c r="I17" s="152">
        <v>0</v>
      </c>
      <c r="J17" s="152">
        <f>H17-I17</f>
        <v>0</v>
      </c>
    </row>
    <row r="18" spans="2:10" ht="12.75">
      <c r="B18" s="147"/>
      <c r="C18" s="148"/>
      <c r="D18" s="41" t="s">
        <v>59</v>
      </c>
      <c r="E18" s="152">
        <v>0</v>
      </c>
      <c r="F18" s="61">
        <v>3180797.89</v>
      </c>
      <c r="G18" s="152">
        <v>0</v>
      </c>
      <c r="H18" s="152">
        <f>E18+F18+G18</f>
        <v>3180797.89</v>
      </c>
      <c r="I18" s="152">
        <v>3180797.89</v>
      </c>
      <c r="J18" s="152">
        <f>H18-I18</f>
        <v>0</v>
      </c>
    </row>
    <row r="19" spans="2:10" ht="12.75">
      <c r="B19" s="147"/>
      <c r="C19" s="148"/>
      <c r="D19" s="150"/>
      <c r="E19" s="152"/>
      <c r="F19" s="152"/>
      <c r="G19" s="152"/>
      <c r="H19" s="152"/>
      <c r="I19" s="152"/>
      <c r="J19" s="152"/>
    </row>
    <row r="20" spans="2:10" ht="12.75">
      <c r="B20" s="147"/>
      <c r="C20" s="148"/>
      <c r="D20" s="150"/>
      <c r="E20" s="152"/>
      <c r="F20" s="152"/>
      <c r="G20" s="152"/>
      <c r="H20" s="152"/>
      <c r="I20" s="152"/>
      <c r="J20" s="152"/>
    </row>
    <row r="21" spans="2:10" ht="13.5" thickBot="1">
      <c r="B21" s="154"/>
      <c r="C21" s="155"/>
      <c r="D21" s="155"/>
      <c r="E21" s="185"/>
      <c r="F21" s="185"/>
      <c r="G21" s="185"/>
      <c r="H21" s="185"/>
      <c r="I21" s="185"/>
      <c r="J21" s="186">
        <v>0.7619047619047619</v>
      </c>
    </row>
    <row r="22" spans="2:10" ht="12.75">
      <c r="B22" s="156"/>
      <c r="C22" s="156"/>
      <c r="D22" s="166"/>
      <c r="E22" s="156"/>
      <c r="F22" s="156"/>
      <c r="G22" s="156"/>
      <c r="H22" s="156"/>
      <c r="I22" s="156"/>
      <c r="J22" s="156"/>
    </row>
    <row r="23" spans="2:10" ht="12.75">
      <c r="B23" s="156"/>
      <c r="C23" s="156"/>
      <c r="D23" s="166"/>
      <c r="E23" s="156"/>
      <c r="F23" s="156"/>
      <c r="G23" s="156"/>
      <c r="H23" s="156"/>
      <c r="I23" s="156"/>
      <c r="J23" s="156"/>
    </row>
    <row r="24" spans="2:10" ht="12.75">
      <c r="B24" s="156"/>
      <c r="C24" s="156"/>
      <c r="D24" s="166"/>
      <c r="E24" s="156"/>
      <c r="F24" s="156"/>
      <c r="G24" s="156"/>
      <c r="H24" s="156"/>
      <c r="I24" s="156"/>
      <c r="J24" s="156"/>
    </row>
    <row r="25" spans="2:10" ht="12.75">
      <c r="B25" s="156"/>
      <c r="C25" s="156"/>
      <c r="D25" s="166"/>
      <c r="E25" s="156"/>
      <c r="F25" s="156"/>
      <c r="G25" s="156"/>
      <c r="H25" s="156"/>
      <c r="I25" s="156"/>
      <c r="J25" s="156"/>
    </row>
    <row r="26" spans="2:10" ht="12.75">
      <c r="B26" s="156"/>
      <c r="C26" s="156"/>
      <c r="D26" s="166"/>
      <c r="E26" s="156"/>
      <c r="F26" s="156"/>
      <c r="G26" s="156"/>
      <c r="H26" s="156"/>
      <c r="I26" s="156"/>
      <c r="J26" s="156"/>
    </row>
    <row r="27" spans="2:10" ht="12.75">
      <c r="B27" s="156"/>
      <c r="C27" s="156"/>
      <c r="D27" s="166"/>
      <c r="E27" s="156"/>
      <c r="F27" s="156"/>
      <c r="G27" s="156"/>
      <c r="H27" s="156"/>
      <c r="I27" s="156"/>
      <c r="J27" s="156"/>
    </row>
    <row r="28" spans="2:10" ht="12.75">
      <c r="B28" s="156"/>
      <c r="C28" s="156"/>
      <c r="D28" s="166"/>
      <c r="E28" s="156"/>
      <c r="F28" s="156"/>
      <c r="G28" s="156"/>
      <c r="H28" s="156"/>
      <c r="I28" s="156"/>
      <c r="J28" s="156"/>
    </row>
    <row r="29" spans="2:10" ht="12.75">
      <c r="B29" s="157"/>
      <c r="C29" s="157"/>
      <c r="D29" s="167"/>
      <c r="E29" s="157"/>
      <c r="F29" s="157"/>
      <c r="G29" s="157"/>
      <c r="H29" s="157"/>
      <c r="I29" s="156"/>
      <c r="J29" s="156"/>
    </row>
    <row r="30" spans="2:10" ht="12.75">
      <c r="B30" s="158"/>
      <c r="C30" s="159"/>
      <c r="D30" s="160"/>
      <c r="E30" s="159"/>
      <c r="F30" s="159"/>
      <c r="G30" s="159"/>
      <c r="H30" s="159"/>
      <c r="I30" s="156"/>
      <c r="J30" s="156"/>
    </row>
    <row r="31" spans="2:10" ht="12.75">
      <c r="B31" s="157"/>
      <c r="C31" s="157"/>
      <c r="D31" s="167"/>
      <c r="E31" s="157"/>
      <c r="F31" s="157"/>
      <c r="G31" s="157"/>
      <c r="H31" s="157"/>
      <c r="I31" s="156"/>
      <c r="J31" s="156"/>
    </row>
    <row r="32" spans="2:10" ht="12.75">
      <c r="B32" s="156"/>
      <c r="C32" s="156"/>
      <c r="D32" s="166"/>
      <c r="E32" s="156"/>
      <c r="F32" s="156"/>
      <c r="G32" s="156"/>
      <c r="H32" s="156"/>
      <c r="I32" s="156"/>
      <c r="J32" s="156"/>
    </row>
    <row r="33" spans="2:10" ht="12.75">
      <c r="B33" s="156"/>
      <c r="C33" s="156"/>
      <c r="D33" s="166"/>
      <c r="E33" s="156"/>
      <c r="F33" s="156"/>
      <c r="G33" s="156"/>
      <c r="H33" s="156"/>
      <c r="I33" s="156"/>
      <c r="J33" s="156"/>
    </row>
  </sheetData>
  <sheetProtection/>
  <printOptions/>
  <pageMargins left="0.6299212598425197" right="0.4330708661417323" top="0.984251968503937" bottom="0.984251968503937" header="0" footer="0"/>
  <pageSetup horizontalDpi="600" verticalDpi="600" orientation="landscape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42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5.8515625" style="0" customWidth="1"/>
    <col min="2" max="2" width="9.28125" style="0" customWidth="1"/>
    <col min="3" max="3" width="29.140625" style="0" bestFit="1" customWidth="1"/>
    <col min="4" max="4" width="11.57421875" style="0" customWidth="1"/>
  </cols>
  <sheetData>
    <row r="1" spans="2:8" ht="13.5">
      <c r="B1" s="20" t="s">
        <v>33</v>
      </c>
      <c r="H1" s="107" t="s">
        <v>194</v>
      </c>
    </row>
    <row r="2" ht="12.75">
      <c r="B2" s="21" t="s">
        <v>241</v>
      </c>
    </row>
    <row r="3" ht="12.75">
      <c r="B3" s="21" t="s">
        <v>263</v>
      </c>
    </row>
    <row r="4" ht="12.75">
      <c r="B4" s="22" t="str">
        <f>+esf!B4</f>
        <v>Fondo para el Fortalecimiento Municipal (03)</v>
      </c>
    </row>
    <row r="5" ht="12.75">
      <c r="B5" s="162" t="s">
        <v>243</v>
      </c>
    </row>
    <row r="6" ht="13.5" thickBot="1"/>
    <row r="7" spans="2:8" ht="12.75">
      <c r="B7" s="123"/>
      <c r="C7" s="124"/>
      <c r="D7" s="124"/>
      <c r="E7" s="124"/>
      <c r="F7" s="124"/>
      <c r="G7" s="124"/>
      <c r="H7" s="124"/>
    </row>
    <row r="8" spans="2:8" ht="39" thickBot="1">
      <c r="B8" s="118" t="s">
        <v>195</v>
      </c>
      <c r="C8" s="109" t="s">
        <v>196</v>
      </c>
      <c r="D8" s="109" t="s">
        <v>197</v>
      </c>
      <c r="E8" s="109" t="s">
        <v>198</v>
      </c>
      <c r="F8" s="109" t="s">
        <v>199</v>
      </c>
      <c r="G8" s="109" t="s">
        <v>200</v>
      </c>
      <c r="H8" s="109" t="s">
        <v>37</v>
      </c>
    </row>
    <row r="9" spans="2:8" ht="12.75">
      <c r="B9" s="33"/>
      <c r="C9" s="31"/>
      <c r="D9" s="30"/>
      <c r="E9" s="31"/>
      <c r="F9" s="31"/>
      <c r="G9" s="31"/>
      <c r="H9" s="31"/>
    </row>
    <row r="10" spans="2:8" ht="12.75">
      <c r="B10" s="32"/>
      <c r="C10" s="58"/>
      <c r="D10" s="31"/>
      <c r="E10" s="31"/>
      <c r="F10" s="31"/>
      <c r="G10" s="48"/>
      <c r="H10" s="48"/>
    </row>
    <row r="11" spans="2:8" ht="12.75">
      <c r="B11" s="32"/>
      <c r="C11" s="41"/>
      <c r="D11" s="31"/>
      <c r="E11" s="31"/>
      <c r="F11" s="31"/>
      <c r="G11" s="31"/>
      <c r="H11" s="31"/>
    </row>
    <row r="12" spans="2:8" ht="12.75">
      <c r="B12" s="32"/>
      <c r="C12" s="41"/>
      <c r="D12" s="31"/>
      <c r="E12" s="31"/>
      <c r="F12" s="31"/>
      <c r="G12" s="31"/>
      <c r="H12" s="31"/>
    </row>
    <row r="13" spans="2:8" ht="12.75">
      <c r="B13" s="32"/>
      <c r="C13" s="41"/>
      <c r="D13" s="31"/>
      <c r="E13" s="31"/>
      <c r="F13" s="31"/>
      <c r="G13" s="31"/>
      <c r="H13" s="31"/>
    </row>
    <row r="14" spans="2:8" ht="12.75">
      <c r="B14" s="32"/>
      <c r="C14" s="41"/>
      <c r="D14" s="31"/>
      <c r="E14" s="31"/>
      <c r="F14" s="31"/>
      <c r="G14" s="31"/>
      <c r="H14" s="31"/>
    </row>
    <row r="15" spans="2:8" ht="12.75">
      <c r="B15" s="32"/>
      <c r="C15" s="41"/>
      <c r="D15" s="31"/>
      <c r="E15" s="31"/>
      <c r="F15" s="31"/>
      <c r="G15" s="31"/>
      <c r="H15" s="31"/>
    </row>
    <row r="16" spans="2:8" ht="12.75">
      <c r="B16" s="32"/>
      <c r="C16" s="41"/>
      <c r="D16" s="31"/>
      <c r="E16" s="31"/>
      <c r="F16" s="31"/>
      <c r="G16" s="31"/>
      <c r="H16" s="31"/>
    </row>
    <row r="17" spans="2:8" ht="12.75">
      <c r="B17" s="32"/>
      <c r="C17" s="41"/>
      <c r="D17" s="31"/>
      <c r="E17" s="31"/>
      <c r="F17" s="31"/>
      <c r="G17" s="31"/>
      <c r="H17" s="31"/>
    </row>
    <row r="18" spans="2:8" ht="12.75">
      <c r="B18" s="32"/>
      <c r="C18" s="41"/>
      <c r="D18" s="31"/>
      <c r="E18" s="31"/>
      <c r="F18" s="31"/>
      <c r="G18" s="31"/>
      <c r="H18" s="31"/>
    </row>
    <row r="19" spans="2:8" ht="13.5" thickBot="1">
      <c r="B19" s="43"/>
      <c r="C19" s="6"/>
      <c r="D19" s="42"/>
      <c r="E19" s="42"/>
      <c r="F19" s="42"/>
      <c r="G19" s="42"/>
      <c r="H19" s="42"/>
    </row>
    <row r="20" spans="2:8" ht="13.5" thickBot="1">
      <c r="B20" s="125" t="s">
        <v>201</v>
      </c>
      <c r="C20" s="126"/>
      <c r="D20" s="126"/>
      <c r="E20" s="126"/>
      <c r="F20" s="126"/>
      <c r="G20" s="126"/>
      <c r="H20" s="127"/>
    </row>
    <row r="41" spans="2:7" ht="12.75">
      <c r="B41" s="76"/>
      <c r="C41" s="55"/>
      <c r="D41" s="55"/>
      <c r="E41" s="55"/>
      <c r="F41" s="55"/>
      <c r="G41" s="55"/>
    </row>
    <row r="42" spans="2:7" ht="12.75">
      <c r="B42" s="56"/>
      <c r="C42" s="56"/>
      <c r="D42" s="56"/>
      <c r="E42" s="56"/>
      <c r="F42" s="56"/>
      <c r="G42" s="56"/>
    </row>
  </sheetData>
  <sheetProtection/>
  <printOptions/>
  <pageMargins left="0.7874015748031497" right="0.7874015748031497" top="0.984251968503937" bottom="0.5905511811023623" header="0" footer="0.7874015748031497"/>
  <pageSetup horizontalDpi="600" verticalDpi="600" orientation="portrait" scale="85" r:id="rId2"/>
  <headerFooter alignWithMargins="0">
    <oddFooter>&amp;R&amp;"Arial Narrow,Normal"&amp;9 18/21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38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5.8515625" style="0" customWidth="1"/>
    <col min="2" max="2" width="23.28125" style="0" customWidth="1"/>
    <col min="3" max="3" width="12.7109375" style="0" customWidth="1"/>
    <col min="4" max="4" width="11.57421875" style="0" customWidth="1"/>
  </cols>
  <sheetData>
    <row r="1" spans="2:11" ht="13.5">
      <c r="B1" s="20" t="s">
        <v>33</v>
      </c>
      <c r="K1" s="107" t="s">
        <v>202</v>
      </c>
    </row>
    <row r="2" ht="12.75">
      <c r="B2" s="21" t="s">
        <v>241</v>
      </c>
    </row>
    <row r="3" ht="12.75">
      <c r="B3" s="21" t="s">
        <v>264</v>
      </c>
    </row>
    <row r="4" ht="12.75">
      <c r="B4" s="22" t="str">
        <f>+esf!B4</f>
        <v>Fondo para el Fortalecimiento Municipal (03)</v>
      </c>
    </row>
    <row r="5" ht="12.75">
      <c r="B5" s="162" t="s">
        <v>243</v>
      </c>
    </row>
    <row r="6" ht="13.5" thickBot="1"/>
    <row r="7" spans="2:11" ht="12.75">
      <c r="B7" s="222" t="s">
        <v>62</v>
      </c>
      <c r="C7" s="222" t="s">
        <v>203</v>
      </c>
      <c r="D7" s="222" t="s">
        <v>204</v>
      </c>
      <c r="E7" s="225"/>
      <c r="F7" s="226"/>
      <c r="G7" s="226"/>
      <c r="H7" s="227"/>
      <c r="I7" s="128"/>
      <c r="J7" s="225" t="s">
        <v>205</v>
      </c>
      <c r="K7" s="227"/>
    </row>
    <row r="8" spans="2:11" ht="13.5" thickBot="1">
      <c r="B8" s="224"/>
      <c r="C8" s="224"/>
      <c r="D8" s="224"/>
      <c r="E8" s="228" t="s">
        <v>206</v>
      </c>
      <c r="F8" s="229"/>
      <c r="G8" s="229"/>
      <c r="H8" s="230"/>
      <c r="I8" s="129" t="s">
        <v>207</v>
      </c>
      <c r="J8" s="228"/>
      <c r="K8" s="230"/>
    </row>
    <row r="9" spans="2:11" ht="24.75" customHeight="1">
      <c r="B9" s="224"/>
      <c r="C9" s="224"/>
      <c r="D9" s="224"/>
      <c r="E9" s="222" t="s">
        <v>208</v>
      </c>
      <c r="F9" s="222" t="s">
        <v>209</v>
      </c>
      <c r="G9" s="222" t="s">
        <v>210</v>
      </c>
      <c r="H9" s="222" t="s">
        <v>211</v>
      </c>
      <c r="I9" s="129" t="s">
        <v>212</v>
      </c>
      <c r="J9" s="129"/>
      <c r="K9" s="222" t="s">
        <v>114</v>
      </c>
    </row>
    <row r="10" spans="2:11" ht="13.5" thickBot="1">
      <c r="B10" s="223"/>
      <c r="C10" s="223"/>
      <c r="D10" s="223"/>
      <c r="E10" s="223"/>
      <c r="F10" s="223"/>
      <c r="G10" s="223"/>
      <c r="H10" s="223"/>
      <c r="I10" s="130"/>
      <c r="J10" s="45" t="s">
        <v>37</v>
      </c>
      <c r="K10" s="223"/>
    </row>
    <row r="11" spans="2:11" ht="76.5">
      <c r="B11" s="131" t="s">
        <v>213</v>
      </c>
      <c r="C11" s="132"/>
      <c r="D11" s="46"/>
      <c r="E11" s="31"/>
      <c r="F11" s="31"/>
      <c r="G11" s="31"/>
      <c r="H11" s="31"/>
      <c r="I11" s="31"/>
      <c r="J11" s="31"/>
      <c r="K11" s="31"/>
    </row>
    <row r="12" spans="2:11" ht="12.75">
      <c r="B12" s="133"/>
      <c r="C12" s="134"/>
      <c r="D12" s="31"/>
      <c r="E12" s="31"/>
      <c r="F12" s="31"/>
      <c r="G12" s="31"/>
      <c r="H12" s="31"/>
      <c r="I12" s="31"/>
      <c r="J12" s="31"/>
      <c r="K12" s="31"/>
    </row>
    <row r="13" spans="2:11" ht="12.75">
      <c r="B13" s="133"/>
      <c r="C13" s="134"/>
      <c r="D13" s="31"/>
      <c r="E13" s="31"/>
      <c r="F13" s="31"/>
      <c r="G13" s="31"/>
      <c r="H13" s="31"/>
      <c r="I13" s="31"/>
      <c r="J13" s="31"/>
      <c r="K13" s="31"/>
    </row>
    <row r="14" spans="2:11" ht="13.5" thickBot="1">
      <c r="B14" s="135"/>
      <c r="C14" s="136"/>
      <c r="D14" s="42"/>
      <c r="E14" s="42"/>
      <c r="F14" s="42"/>
      <c r="G14" s="42"/>
      <c r="H14" s="42"/>
      <c r="I14" s="42"/>
      <c r="J14" s="42"/>
      <c r="K14" s="42"/>
    </row>
    <row r="38" spans="2:7" ht="12.75">
      <c r="B38" s="76"/>
      <c r="C38" s="55"/>
      <c r="D38" s="55"/>
      <c r="E38" s="55"/>
      <c r="F38" s="55"/>
      <c r="G38" s="55"/>
    </row>
  </sheetData>
  <sheetProtection/>
  <mergeCells count="11">
    <mergeCell ref="F9:F10"/>
    <mergeCell ref="G9:G10"/>
    <mergeCell ref="H9:H10"/>
    <mergeCell ref="K9:K10"/>
    <mergeCell ref="B7:B10"/>
    <mergeCell ref="C7:C10"/>
    <mergeCell ref="D7:D10"/>
    <mergeCell ref="E7:H7"/>
    <mergeCell ref="E8:H8"/>
    <mergeCell ref="J7:K8"/>
    <mergeCell ref="E9:E10"/>
  </mergeCells>
  <printOptions/>
  <pageMargins left="0.7874015748031497" right="0.7874015748031497" top="0.984251968503937" bottom="0.5905511811023623" header="0" footer="0.7874015748031497"/>
  <pageSetup horizontalDpi="600" verticalDpi="600" orientation="landscape" scale="90" r:id="rId2"/>
  <headerFooter alignWithMargins="0">
    <oddFooter>&amp;R&amp;"Arial Narrow,Normal"&amp;9 19/21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K35"/>
  <sheetViews>
    <sheetView zoomScalePageLayoutView="0" workbookViewId="0" topLeftCell="A1">
      <selection activeCell="K15" sqref="K15"/>
    </sheetView>
  </sheetViews>
  <sheetFormatPr defaultColWidth="11.421875" defaultRowHeight="12.75"/>
  <cols>
    <col min="1" max="1" width="5.8515625" style="0" customWidth="1"/>
    <col min="2" max="2" width="4.57421875" style="0" customWidth="1"/>
    <col min="3" max="3" width="27.140625" style="0" customWidth="1"/>
    <col min="4" max="4" width="17.8515625" style="0" customWidth="1"/>
    <col min="5" max="5" width="10.140625" style="0" customWidth="1"/>
    <col min="6" max="6" width="17.28125" style="0" customWidth="1"/>
    <col min="7" max="7" width="14.421875" style="0" customWidth="1"/>
  </cols>
  <sheetData>
    <row r="1" ht="12.75">
      <c r="B1" s="20" t="s">
        <v>33</v>
      </c>
    </row>
    <row r="2" spans="2:7" ht="13.5">
      <c r="B2" s="21" t="s">
        <v>241</v>
      </c>
      <c r="G2" s="107" t="s">
        <v>214</v>
      </c>
    </row>
    <row r="3" ht="12.75">
      <c r="B3" s="21" t="s">
        <v>215</v>
      </c>
    </row>
    <row r="4" ht="12.75">
      <c r="B4" s="22" t="s">
        <v>243</v>
      </c>
    </row>
    <row r="5" ht="13.5" thickBot="1"/>
    <row r="6" spans="2:11" ht="12.75" customHeight="1">
      <c r="B6" s="231" t="s">
        <v>216</v>
      </c>
      <c r="C6" s="231" t="s">
        <v>217</v>
      </c>
      <c r="D6" s="231" t="s">
        <v>226</v>
      </c>
      <c r="E6" s="231" t="s">
        <v>227</v>
      </c>
      <c r="F6" s="231" t="s">
        <v>228</v>
      </c>
      <c r="G6" s="231" t="s">
        <v>229</v>
      </c>
      <c r="H6" s="231" t="s">
        <v>219</v>
      </c>
      <c r="I6" s="231" t="s">
        <v>218</v>
      </c>
      <c r="J6" s="231" t="s">
        <v>230</v>
      </c>
      <c r="K6" s="231" t="s">
        <v>114</v>
      </c>
    </row>
    <row r="7" spans="2:11" ht="13.5" thickBot="1">
      <c r="B7" s="232"/>
      <c r="C7" s="232"/>
      <c r="D7" s="233"/>
      <c r="E7" s="232"/>
      <c r="F7" s="232"/>
      <c r="G7" s="233"/>
      <c r="H7" s="232"/>
      <c r="I7" s="232"/>
      <c r="J7" s="233"/>
      <c r="K7" s="233"/>
    </row>
    <row r="8" spans="2:11" ht="12.75">
      <c r="B8" s="33"/>
      <c r="C8" s="141" t="s">
        <v>231</v>
      </c>
      <c r="D8" s="31"/>
      <c r="E8" s="31"/>
      <c r="F8" s="31"/>
      <c r="G8" s="31"/>
      <c r="H8" s="31"/>
      <c r="I8" s="30"/>
      <c r="J8" s="30"/>
      <c r="K8" s="142">
        <v>0</v>
      </c>
    </row>
    <row r="9" spans="2:11" ht="12.75">
      <c r="B9" s="32"/>
      <c r="C9" s="141" t="s">
        <v>232</v>
      </c>
      <c r="D9" s="58"/>
      <c r="E9" s="58"/>
      <c r="F9" s="58"/>
      <c r="G9" s="58"/>
      <c r="H9" s="58"/>
      <c r="I9" s="31"/>
      <c r="J9" s="31"/>
      <c r="K9" s="102">
        <v>0</v>
      </c>
    </row>
    <row r="10" spans="2:11" ht="12.75">
      <c r="B10" s="32"/>
      <c r="C10" s="141" t="s">
        <v>233</v>
      </c>
      <c r="D10" s="41"/>
      <c r="E10" s="41"/>
      <c r="F10" s="41"/>
      <c r="G10" s="41"/>
      <c r="H10" s="41"/>
      <c r="I10" s="31"/>
      <c r="J10" s="31"/>
      <c r="K10" s="102">
        <v>0</v>
      </c>
    </row>
    <row r="11" spans="2:11" ht="12.75">
      <c r="B11" s="32"/>
      <c r="C11" s="141" t="s">
        <v>234</v>
      </c>
      <c r="D11" s="41"/>
      <c r="E11" s="41"/>
      <c r="F11" s="41"/>
      <c r="G11" s="41"/>
      <c r="H11" s="41"/>
      <c r="I11" s="31"/>
      <c r="J11" s="31"/>
      <c r="K11" s="102">
        <v>0</v>
      </c>
    </row>
    <row r="12" spans="2:11" ht="12.75">
      <c r="B12" s="32"/>
      <c r="C12" s="141" t="s">
        <v>235</v>
      </c>
      <c r="D12" s="41"/>
      <c r="E12" s="41"/>
      <c r="F12" s="41"/>
      <c r="G12" s="41"/>
      <c r="H12" s="41"/>
      <c r="I12" s="31"/>
      <c r="J12" s="31"/>
      <c r="K12" s="102">
        <v>0</v>
      </c>
    </row>
    <row r="13" spans="2:11" ht="12.75">
      <c r="B13" s="32"/>
      <c r="C13" s="141" t="s">
        <v>236</v>
      </c>
      <c r="D13" s="41"/>
      <c r="E13" s="41"/>
      <c r="F13" s="41"/>
      <c r="G13" s="41"/>
      <c r="H13" s="41"/>
      <c r="I13" s="31"/>
      <c r="J13" s="31"/>
      <c r="K13" s="102">
        <v>0</v>
      </c>
    </row>
    <row r="14" spans="2:11" ht="12.75">
      <c r="B14" s="32"/>
      <c r="C14" s="141"/>
      <c r="D14" s="41"/>
      <c r="E14" s="41"/>
      <c r="F14" s="41"/>
      <c r="G14" s="41"/>
      <c r="H14" s="41"/>
      <c r="I14" s="31"/>
      <c r="J14" s="31"/>
      <c r="K14" s="102">
        <v>0</v>
      </c>
    </row>
    <row r="15" spans="2:11" ht="13.5" thickBot="1">
      <c r="B15" s="43"/>
      <c r="C15" s="6" t="s">
        <v>81</v>
      </c>
      <c r="D15" s="6"/>
      <c r="E15" s="6"/>
      <c r="F15" s="6"/>
      <c r="G15" s="6"/>
      <c r="H15" s="6"/>
      <c r="I15" s="42"/>
      <c r="J15" s="143">
        <v>0</v>
      </c>
      <c r="K15" s="7"/>
    </row>
    <row r="16" spans="2:11" ht="12.75">
      <c r="B16" s="104"/>
      <c r="C16" s="104"/>
      <c r="D16" s="104"/>
      <c r="E16" s="104"/>
      <c r="F16" s="104"/>
      <c r="G16" s="104"/>
      <c r="H16" s="104"/>
      <c r="I16" s="104"/>
      <c r="J16" s="104"/>
      <c r="K16" s="104"/>
    </row>
    <row r="17" spans="2:11" ht="12.75">
      <c r="B17" s="104"/>
      <c r="C17" s="104" t="s">
        <v>237</v>
      </c>
      <c r="D17" s="144"/>
      <c r="E17" s="104"/>
      <c r="F17" s="104"/>
      <c r="G17" s="104"/>
      <c r="H17" s="104"/>
      <c r="I17" s="104"/>
      <c r="J17" s="104"/>
      <c r="K17" s="104"/>
    </row>
    <row r="18" spans="2:11" ht="12.75">
      <c r="B18" s="104"/>
      <c r="C18" s="104" t="s">
        <v>238</v>
      </c>
      <c r="D18" s="104"/>
      <c r="E18" s="104"/>
      <c r="F18" s="104"/>
      <c r="G18" s="104"/>
      <c r="H18" s="104"/>
      <c r="I18" s="104"/>
      <c r="J18" s="104"/>
      <c r="K18" s="104"/>
    </row>
    <row r="19" spans="2:11" ht="12.75">
      <c r="B19" s="104"/>
      <c r="C19" s="104"/>
      <c r="D19" s="104"/>
      <c r="E19" s="104"/>
      <c r="F19" s="104"/>
      <c r="G19" s="104"/>
      <c r="H19" s="104"/>
      <c r="I19" s="104"/>
      <c r="J19" s="104"/>
      <c r="K19" s="104"/>
    </row>
    <row r="20" spans="2:11" ht="12.75">
      <c r="B20" s="104"/>
      <c r="C20" s="104" t="s">
        <v>225</v>
      </c>
      <c r="D20" s="104"/>
      <c r="E20" s="104"/>
      <c r="F20" s="104"/>
      <c r="G20" s="104"/>
      <c r="H20" s="104"/>
      <c r="I20" s="104"/>
      <c r="J20" s="104"/>
      <c r="K20" s="104"/>
    </row>
    <row r="21" spans="2:11" ht="12.75">
      <c r="B21" s="104"/>
      <c r="C21" s="104"/>
      <c r="D21" s="104"/>
      <c r="E21" s="104"/>
      <c r="F21" s="104"/>
      <c r="G21" s="104"/>
      <c r="H21" s="104"/>
      <c r="I21" s="104"/>
      <c r="J21" s="104"/>
      <c r="K21" s="104"/>
    </row>
    <row r="22" spans="2:7" ht="12.75">
      <c r="B22" s="55"/>
      <c r="C22" s="55"/>
      <c r="D22" s="55"/>
      <c r="E22" s="55"/>
      <c r="F22" s="55"/>
      <c r="G22" s="55"/>
    </row>
    <row r="23" spans="2:7" ht="12.75">
      <c r="B23" s="55"/>
      <c r="C23" s="55"/>
      <c r="D23" s="55"/>
      <c r="E23" s="55"/>
      <c r="F23" s="55"/>
      <c r="G23" s="55"/>
    </row>
    <row r="24" spans="2:7" ht="12.75">
      <c r="B24" s="55"/>
      <c r="C24" s="55"/>
      <c r="D24" s="55"/>
      <c r="E24" s="55"/>
      <c r="F24" s="55"/>
      <c r="G24" s="55"/>
    </row>
    <row r="25" spans="2:7" ht="12.75">
      <c r="B25" s="55"/>
      <c r="C25" s="55"/>
      <c r="D25" s="55"/>
      <c r="E25" s="55"/>
      <c r="F25" s="55"/>
      <c r="G25" s="55"/>
    </row>
    <row r="26" spans="2:7" ht="12.75">
      <c r="B26" s="55"/>
      <c r="C26" s="55"/>
      <c r="D26" s="55"/>
      <c r="E26" s="55"/>
      <c r="F26" s="55"/>
      <c r="G26" s="55"/>
    </row>
    <row r="27" spans="2:7" ht="12.75">
      <c r="B27" s="55"/>
      <c r="C27" s="55"/>
      <c r="D27" s="55"/>
      <c r="E27" s="55"/>
      <c r="F27" s="55"/>
      <c r="G27" s="55"/>
    </row>
    <row r="28" spans="2:7" ht="12.75">
      <c r="B28" s="55"/>
      <c r="C28" s="55"/>
      <c r="D28" s="55"/>
      <c r="E28" s="55"/>
      <c r="F28" s="55"/>
      <c r="G28" s="55"/>
    </row>
    <row r="29" spans="2:7" ht="12.75">
      <c r="B29" s="55"/>
      <c r="C29" s="55"/>
      <c r="D29" s="55"/>
      <c r="E29" s="55"/>
      <c r="F29" s="55"/>
      <c r="G29" s="55"/>
    </row>
    <row r="30" spans="2:7" ht="12.75">
      <c r="B30" s="55"/>
      <c r="C30" s="55"/>
      <c r="D30" s="55"/>
      <c r="E30" s="55"/>
      <c r="F30" s="55"/>
      <c r="G30" s="55"/>
    </row>
    <row r="31" spans="2:7" ht="12.75">
      <c r="B31" s="76"/>
      <c r="C31" s="55"/>
      <c r="D31" s="76"/>
      <c r="E31" s="76"/>
      <c r="F31" s="76"/>
      <c r="G31" s="76"/>
    </row>
    <row r="32" spans="2:8" ht="12.75">
      <c r="B32" s="56"/>
      <c r="C32" s="56"/>
      <c r="D32" s="56"/>
      <c r="E32" s="56"/>
      <c r="F32" s="56"/>
      <c r="G32" s="56"/>
      <c r="H32" s="56"/>
    </row>
    <row r="33" spans="2:8" ht="12.75">
      <c r="B33" s="76"/>
      <c r="C33" s="55"/>
      <c r="D33" s="55"/>
      <c r="E33" s="55"/>
      <c r="F33" s="55"/>
      <c r="G33" s="55"/>
      <c r="H33" s="55"/>
    </row>
    <row r="34" spans="2:8" ht="12.75">
      <c r="B34" s="56"/>
      <c r="C34" s="56"/>
      <c r="D34" s="56"/>
      <c r="E34" s="56"/>
      <c r="F34" s="56"/>
      <c r="G34" s="56"/>
      <c r="H34" s="56"/>
    </row>
    <row r="35" spans="2:8" ht="12.75">
      <c r="B35" s="56"/>
      <c r="C35" s="56"/>
      <c r="D35" s="56"/>
      <c r="E35" s="56"/>
      <c r="F35" s="56"/>
      <c r="G35" s="56"/>
      <c r="H35" s="56"/>
    </row>
  </sheetData>
  <sheetProtection/>
  <mergeCells count="10">
    <mergeCell ref="H6:H7"/>
    <mergeCell ref="I6:I7"/>
    <mergeCell ref="J6:J7"/>
    <mergeCell ref="K6:K7"/>
    <mergeCell ref="B6:B7"/>
    <mergeCell ref="C6:C7"/>
    <mergeCell ref="D6:D7"/>
    <mergeCell ref="G6:G7"/>
    <mergeCell ref="F6:F7"/>
    <mergeCell ref="E6:E7"/>
  </mergeCells>
  <printOptions/>
  <pageMargins left="0.75" right="0.75" top="1" bottom="1" header="0" footer="0"/>
  <pageSetup horizontalDpi="600" verticalDpi="600" orientation="landscape" scale="85" r:id="rId2"/>
  <headerFooter alignWithMargins="0">
    <oddFooter>&amp;R21/21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A33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3.7109375" style="0" customWidth="1"/>
    <col min="2" max="2" width="5.28125" style="0" customWidth="1"/>
    <col min="3" max="3" width="16.8515625" style="163" customWidth="1"/>
    <col min="4" max="4" width="8.28125" style="163" customWidth="1"/>
    <col min="5" max="5" width="5.421875" style="0" customWidth="1"/>
    <col min="6" max="6" width="4.8515625" style="0" customWidth="1"/>
    <col min="7" max="7" width="5.57421875" style="0" customWidth="1"/>
    <col min="8" max="8" width="2.8515625" style="0" customWidth="1"/>
    <col min="9" max="9" width="3.7109375" style="0" customWidth="1"/>
    <col min="10" max="10" width="8.00390625" style="0" customWidth="1"/>
    <col min="11" max="11" width="7.00390625" style="0" bestFit="1" customWidth="1"/>
    <col min="12" max="12" width="6.140625" style="0" customWidth="1"/>
    <col min="13" max="13" width="7.57421875" style="0" bestFit="1" customWidth="1"/>
    <col min="14" max="14" width="7.7109375" style="0" customWidth="1"/>
    <col min="15" max="15" width="9.57421875" style="0" bestFit="1" customWidth="1"/>
    <col min="16" max="16" width="8.8515625" style="0" bestFit="1" customWidth="1"/>
    <col min="17" max="17" width="5.421875" style="0" customWidth="1"/>
    <col min="18" max="18" width="5.8515625" style="0" customWidth="1"/>
    <col min="19" max="19" width="4.28125" style="0" customWidth="1"/>
    <col min="20" max="20" width="9.57421875" style="0" bestFit="1" customWidth="1"/>
    <col min="21" max="21" width="8.8515625" style="0" bestFit="1" customWidth="1"/>
    <col min="22" max="22" width="7.421875" style="0" bestFit="1" customWidth="1"/>
    <col min="23" max="23" width="6.421875" style="0" customWidth="1"/>
    <col min="24" max="24" width="4.57421875" style="0" bestFit="1" customWidth="1"/>
    <col min="25" max="25" width="5.7109375" style="0" customWidth="1"/>
    <col min="26" max="26" width="10.28125" style="0" customWidth="1"/>
    <col min="27" max="27" width="10.00390625" style="0" bestFit="1" customWidth="1"/>
  </cols>
  <sheetData>
    <row r="1" spans="2:23" ht="13.5">
      <c r="B1" s="20" t="s">
        <v>33</v>
      </c>
      <c r="W1" s="107" t="s">
        <v>157</v>
      </c>
    </row>
    <row r="2" ht="12.75">
      <c r="B2" s="21" t="s">
        <v>241</v>
      </c>
    </row>
    <row r="3" ht="12.75">
      <c r="B3" s="21" t="s">
        <v>126</v>
      </c>
    </row>
    <row r="4" spans="2:3" ht="25.5">
      <c r="B4" s="21" t="s">
        <v>127</v>
      </c>
      <c r="C4" s="190" t="s">
        <v>265</v>
      </c>
    </row>
    <row r="5" spans="2:12" ht="12.75">
      <c r="B5" s="22" t="str">
        <f>+esf!B4</f>
        <v>Fondo para el Fortalecimiento Municipal (03)</v>
      </c>
      <c r="L5" s="103"/>
    </row>
    <row r="6" ht="12.75">
      <c r="B6" s="21"/>
    </row>
    <row r="8" spans="2:27" ht="12.75" customHeight="1">
      <c r="B8" s="244" t="s">
        <v>245</v>
      </c>
      <c r="C8" s="245"/>
      <c r="D8" s="245"/>
      <c r="E8" s="246"/>
      <c r="F8" s="246"/>
      <c r="G8" s="246"/>
      <c r="H8" s="247"/>
      <c r="I8" s="234" t="s">
        <v>126</v>
      </c>
      <c r="J8" s="235"/>
      <c r="K8" s="235"/>
      <c r="L8" s="235"/>
      <c r="M8" s="235"/>
      <c r="N8" s="236"/>
      <c r="O8" s="234" t="s">
        <v>128</v>
      </c>
      <c r="P8" s="235"/>
      <c r="Q8" s="235"/>
      <c r="R8" s="235"/>
      <c r="S8" s="236"/>
      <c r="T8" s="237" t="s">
        <v>129</v>
      </c>
      <c r="U8" s="238"/>
      <c r="V8" s="238"/>
      <c r="W8" s="238"/>
      <c r="X8" s="239"/>
      <c r="Y8" s="240"/>
      <c r="Z8" s="241"/>
      <c r="AA8" s="242" t="s">
        <v>130</v>
      </c>
    </row>
    <row r="9" spans="2:27" ht="12.75" customHeight="1">
      <c r="B9" s="244" t="s">
        <v>131</v>
      </c>
      <c r="C9" s="245"/>
      <c r="D9" s="245"/>
      <c r="E9" s="246"/>
      <c r="F9" s="246"/>
      <c r="G9" s="246"/>
      <c r="H9" s="247"/>
      <c r="I9" s="248" t="s">
        <v>132</v>
      </c>
      <c r="J9" s="249"/>
      <c r="K9" s="250"/>
      <c r="L9" s="248" t="s">
        <v>133</v>
      </c>
      <c r="M9" s="249"/>
      <c r="N9" s="250"/>
      <c r="O9" s="248" t="s">
        <v>128</v>
      </c>
      <c r="P9" s="249"/>
      <c r="Q9" s="249"/>
      <c r="R9" s="249"/>
      <c r="S9" s="250"/>
      <c r="T9" s="240" t="s">
        <v>129</v>
      </c>
      <c r="U9" s="251"/>
      <c r="V9" s="251"/>
      <c r="W9" s="251"/>
      <c r="X9" s="241"/>
      <c r="Y9" s="252" t="s">
        <v>134</v>
      </c>
      <c r="Z9" s="253"/>
      <c r="AA9" s="243"/>
    </row>
    <row r="10" spans="2:27" s="105" customFormat="1" ht="37.5" customHeight="1">
      <c r="B10" s="113" t="s">
        <v>135</v>
      </c>
      <c r="C10" s="113" t="s">
        <v>136</v>
      </c>
      <c r="D10" s="113" t="s">
        <v>137</v>
      </c>
      <c r="E10" s="113" t="s">
        <v>220</v>
      </c>
      <c r="F10" s="113" t="s">
        <v>221</v>
      </c>
      <c r="G10" s="113" t="s">
        <v>222</v>
      </c>
      <c r="H10" s="113" t="s">
        <v>223</v>
      </c>
      <c r="I10" s="113" t="s">
        <v>114</v>
      </c>
      <c r="J10" s="113" t="s">
        <v>138</v>
      </c>
      <c r="K10" s="113" t="s">
        <v>139</v>
      </c>
      <c r="L10" s="113" t="s">
        <v>114</v>
      </c>
      <c r="M10" s="113" t="s">
        <v>138</v>
      </c>
      <c r="N10" s="113" t="s">
        <v>139</v>
      </c>
      <c r="O10" s="113" t="s">
        <v>140</v>
      </c>
      <c r="P10" s="113" t="s">
        <v>141</v>
      </c>
      <c r="Q10" s="113" t="s">
        <v>142</v>
      </c>
      <c r="R10" s="113" t="s">
        <v>224</v>
      </c>
      <c r="S10" s="113" t="s">
        <v>143</v>
      </c>
      <c r="T10" s="113" t="s">
        <v>140</v>
      </c>
      <c r="U10" s="113" t="s">
        <v>141</v>
      </c>
      <c r="V10" s="113" t="s">
        <v>142</v>
      </c>
      <c r="W10" s="113" t="s">
        <v>224</v>
      </c>
      <c r="X10" s="113" t="s">
        <v>143</v>
      </c>
      <c r="Y10" s="113" t="s">
        <v>144</v>
      </c>
      <c r="Z10" s="113" t="s">
        <v>145</v>
      </c>
      <c r="AA10" s="113"/>
    </row>
    <row r="11" spans="2:27" ht="13.5">
      <c r="B11" s="106"/>
      <c r="C11" s="164"/>
      <c r="D11" s="164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</row>
    <row r="12" spans="2:27" ht="25.5">
      <c r="B12" s="106"/>
      <c r="C12" s="164" t="s">
        <v>53</v>
      </c>
      <c r="D12" s="164" t="s">
        <v>246</v>
      </c>
      <c r="E12" s="106"/>
      <c r="F12" s="106"/>
      <c r="G12" s="106"/>
      <c r="H12" s="106"/>
      <c r="I12" s="189"/>
      <c r="J12" s="187"/>
      <c r="K12" s="106"/>
      <c r="L12" s="189">
        <f>T12/O12</f>
        <v>1.0181432945860294</v>
      </c>
      <c r="M12" s="187">
        <v>40909</v>
      </c>
      <c r="N12" s="187">
        <v>41274</v>
      </c>
      <c r="O12" s="188">
        <f>eep!E13</f>
        <v>6779910.86</v>
      </c>
      <c r="P12" s="106" t="s">
        <v>247</v>
      </c>
      <c r="Q12" s="106"/>
      <c r="R12" s="106"/>
      <c r="S12" s="106"/>
      <c r="T12" s="188">
        <f>eep!I13</f>
        <v>6902920.779999999</v>
      </c>
      <c r="U12" s="106" t="s">
        <v>247</v>
      </c>
      <c r="V12" s="106"/>
      <c r="W12" s="106"/>
      <c r="X12" s="106"/>
      <c r="Y12" s="106"/>
      <c r="Z12" s="106"/>
      <c r="AA12" s="106"/>
    </row>
    <row r="13" spans="2:27" ht="25.5">
      <c r="B13" s="106"/>
      <c r="C13" s="164" t="s">
        <v>54</v>
      </c>
      <c r="D13" s="164" t="s">
        <v>246</v>
      </c>
      <c r="E13" s="106"/>
      <c r="F13" s="106"/>
      <c r="G13" s="106"/>
      <c r="H13" s="106"/>
      <c r="I13" s="189"/>
      <c r="J13" s="187"/>
      <c r="K13" s="106"/>
      <c r="L13" s="189">
        <f>T13/O13</f>
        <v>0.23029254302607527</v>
      </c>
      <c r="M13" s="187">
        <v>40909</v>
      </c>
      <c r="N13" s="187">
        <v>41274</v>
      </c>
      <c r="O13" s="188">
        <f>eep!E14</f>
        <v>4163209.14</v>
      </c>
      <c r="P13" s="106" t="s">
        <v>247</v>
      </c>
      <c r="Q13" s="106"/>
      <c r="R13" s="106"/>
      <c r="S13" s="106"/>
      <c r="T13" s="188">
        <f>eep!I14</f>
        <v>958756.0199999999</v>
      </c>
      <c r="U13" s="106" t="s">
        <v>247</v>
      </c>
      <c r="V13" s="106"/>
      <c r="W13" s="106"/>
      <c r="X13" s="106"/>
      <c r="Y13" s="106"/>
      <c r="Z13" s="106"/>
      <c r="AA13" s="106"/>
    </row>
    <row r="14" spans="2:27" ht="25.5">
      <c r="B14" s="106"/>
      <c r="C14" s="164" t="s">
        <v>55</v>
      </c>
      <c r="D14" s="164" t="s">
        <v>246</v>
      </c>
      <c r="E14" s="106"/>
      <c r="F14" s="106"/>
      <c r="G14" s="106"/>
      <c r="H14" s="106"/>
      <c r="I14" s="189"/>
      <c r="J14" s="187"/>
      <c r="K14" s="106"/>
      <c r="L14" s="189">
        <f>T14/O14</f>
        <v>0.9686929115281502</v>
      </c>
      <c r="M14" s="187">
        <v>40909</v>
      </c>
      <c r="N14" s="187">
        <v>41274</v>
      </c>
      <c r="O14" s="188">
        <f>eep!E15</f>
        <v>1865000</v>
      </c>
      <c r="P14" s="106" t="s">
        <v>247</v>
      </c>
      <c r="Q14" s="106"/>
      <c r="R14" s="106"/>
      <c r="S14" s="106"/>
      <c r="T14" s="188">
        <f>eep!I15</f>
        <v>1806612.28</v>
      </c>
      <c r="U14" s="106" t="s">
        <v>247</v>
      </c>
      <c r="V14" s="106"/>
      <c r="W14" s="106"/>
      <c r="X14" s="106"/>
      <c r="Y14" s="106"/>
      <c r="Z14" s="106"/>
      <c r="AA14" s="106"/>
    </row>
    <row r="15" spans="2:27" ht="25.5">
      <c r="B15" s="106"/>
      <c r="C15" s="164" t="s">
        <v>249</v>
      </c>
      <c r="D15" s="164" t="s">
        <v>246</v>
      </c>
      <c r="E15" s="106"/>
      <c r="F15" s="106"/>
      <c r="G15" s="106"/>
      <c r="H15" s="106"/>
      <c r="I15" s="189"/>
      <c r="J15" s="187"/>
      <c r="K15" s="106"/>
      <c r="L15" s="189">
        <f>T15/O15</f>
        <v>6.540412875</v>
      </c>
      <c r="M15" s="187">
        <v>40909</v>
      </c>
      <c r="N15" s="187">
        <v>41274</v>
      </c>
      <c r="O15" s="188">
        <f>eep!E16</f>
        <v>80000</v>
      </c>
      <c r="P15" s="106" t="s">
        <v>247</v>
      </c>
      <c r="Q15" s="106"/>
      <c r="R15" s="106"/>
      <c r="S15" s="106"/>
      <c r="T15" s="188">
        <f>eep!I16</f>
        <v>523233.03</v>
      </c>
      <c r="U15" s="106" t="s">
        <v>247</v>
      </c>
      <c r="V15" s="106"/>
      <c r="W15" s="106"/>
      <c r="X15" s="106"/>
      <c r="Y15" s="106"/>
      <c r="Z15" s="106"/>
      <c r="AA15" s="106"/>
    </row>
    <row r="16" spans="2:27" ht="25.5">
      <c r="B16" s="106"/>
      <c r="C16" s="164" t="s">
        <v>60</v>
      </c>
      <c r="D16" s="164" t="s">
        <v>246</v>
      </c>
      <c r="E16" s="106"/>
      <c r="F16" s="106"/>
      <c r="G16" s="106"/>
      <c r="H16" s="106"/>
      <c r="I16" s="106"/>
      <c r="J16" s="106"/>
      <c r="K16" s="106"/>
      <c r="L16" s="189">
        <f>T16/O16</f>
        <v>0</v>
      </c>
      <c r="M16" s="187">
        <v>40909</v>
      </c>
      <c r="N16" s="187">
        <v>41274</v>
      </c>
      <c r="O16" s="188">
        <f>eep!E17</f>
        <v>52000</v>
      </c>
      <c r="P16" s="106" t="s">
        <v>247</v>
      </c>
      <c r="Q16" s="106"/>
      <c r="R16" s="106"/>
      <c r="S16" s="106"/>
      <c r="T16" s="254">
        <f>eep!I17</f>
        <v>0</v>
      </c>
      <c r="U16" s="106" t="s">
        <v>247</v>
      </c>
      <c r="V16" s="106"/>
      <c r="W16" s="106"/>
      <c r="X16" s="106"/>
      <c r="Y16" s="106"/>
      <c r="Z16" s="106"/>
      <c r="AA16" s="106"/>
    </row>
    <row r="17" spans="2:27" ht="25.5">
      <c r="B17" s="106"/>
      <c r="C17" s="164" t="s">
        <v>59</v>
      </c>
      <c r="D17" s="164" t="s">
        <v>246</v>
      </c>
      <c r="E17" s="106"/>
      <c r="F17" s="106"/>
      <c r="G17" s="106"/>
      <c r="H17" s="106"/>
      <c r="I17" s="106"/>
      <c r="J17" s="106"/>
      <c r="K17" s="106"/>
      <c r="L17" s="189">
        <v>1</v>
      </c>
      <c r="M17" s="187">
        <v>40909</v>
      </c>
      <c r="N17" s="187">
        <v>41274</v>
      </c>
      <c r="O17" s="254">
        <v>0</v>
      </c>
      <c r="P17" s="106" t="s">
        <v>247</v>
      </c>
      <c r="Q17" s="106"/>
      <c r="R17" s="106"/>
      <c r="S17" s="106"/>
      <c r="T17" s="188">
        <v>3180797.89</v>
      </c>
      <c r="U17" s="106" t="s">
        <v>247</v>
      </c>
      <c r="V17" s="106"/>
      <c r="W17" s="106"/>
      <c r="X17" s="106"/>
      <c r="Y17" s="106"/>
      <c r="Z17" s="106"/>
      <c r="AA17" s="106"/>
    </row>
    <row r="18" spans="2:27" ht="13.5">
      <c r="B18" s="106"/>
      <c r="C18" s="164"/>
      <c r="D18" s="164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</row>
    <row r="19" spans="2:27" ht="13.5">
      <c r="B19" s="106"/>
      <c r="C19" s="164"/>
      <c r="D19" s="164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</row>
    <row r="20" spans="2:27" ht="13.5">
      <c r="B20" s="106"/>
      <c r="C20" s="164"/>
      <c r="D20" s="164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</row>
    <row r="21" spans="2:27" ht="13.5">
      <c r="B21" s="106"/>
      <c r="C21" s="164"/>
      <c r="D21" s="164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</row>
    <row r="22" spans="2:27" ht="12.75">
      <c r="B22" s="104"/>
      <c r="C22" s="165"/>
      <c r="D22" s="165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84"/>
      <c r="U22" s="104"/>
      <c r="V22" s="104"/>
      <c r="W22" s="104"/>
      <c r="X22" s="104"/>
      <c r="Y22" s="104"/>
      <c r="Z22" s="104"/>
      <c r="AA22" s="104"/>
    </row>
    <row r="23" spans="2:27" ht="12.75">
      <c r="B23" s="104"/>
      <c r="C23" s="165"/>
      <c r="D23" s="165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</row>
    <row r="24" spans="2:27" ht="12.75">
      <c r="B24" s="104"/>
      <c r="C24" s="165"/>
      <c r="D24" s="165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</row>
    <row r="25" spans="2:27" ht="12.75">
      <c r="B25" s="104"/>
      <c r="C25" s="165"/>
      <c r="D25" s="165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</row>
    <row r="26" spans="2:27" ht="12.75">
      <c r="B26" s="104"/>
      <c r="C26" s="165"/>
      <c r="D26" s="165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</row>
    <row r="27" spans="2:27" ht="12.75">
      <c r="B27" s="104"/>
      <c r="C27" s="165"/>
      <c r="D27" s="165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</row>
    <row r="28" spans="2:27" ht="12.75">
      <c r="B28" s="104"/>
      <c r="C28" s="165"/>
      <c r="D28" s="165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</row>
    <row r="29" spans="2:27" ht="12.75">
      <c r="B29" s="104"/>
      <c r="C29" s="165"/>
      <c r="D29" s="165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</row>
    <row r="33" spans="2:12" ht="12.75">
      <c r="B33" s="76"/>
      <c r="C33" s="55"/>
      <c r="D33" s="55"/>
      <c r="E33" s="55"/>
      <c r="F33" s="55"/>
      <c r="G33" s="55"/>
      <c r="H33" s="55"/>
      <c r="I33" s="55"/>
      <c r="J33" s="55"/>
      <c r="K33" s="55"/>
      <c r="L33" s="56"/>
    </row>
  </sheetData>
  <sheetProtection/>
  <mergeCells count="12">
    <mergeCell ref="Y9:Z9"/>
    <mergeCell ref="B8:H8"/>
    <mergeCell ref="I8:N8"/>
    <mergeCell ref="O8:S8"/>
    <mergeCell ref="T8:X8"/>
    <mergeCell ref="Y8:Z8"/>
    <mergeCell ref="AA8:AA9"/>
    <mergeCell ref="B9:H9"/>
    <mergeCell ref="I9:K9"/>
    <mergeCell ref="L9:N9"/>
    <mergeCell ref="O9:S9"/>
    <mergeCell ref="T9:X9"/>
  </mergeCells>
  <printOptions/>
  <pageMargins left="0.5905511811023623" right="0.3937007874015748" top="0.7874015748031497" bottom="0.5905511811023623" header="0" footer="0.7874015748031497"/>
  <pageSetup horizontalDpi="600" verticalDpi="600" orientation="landscape" scale="65" r:id="rId2"/>
  <headerFooter alignWithMargins="0">
    <oddFooter>&amp;R&amp;"Arial Narrow,Normal"&amp;9 20/21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B1">
      <selection activeCell="G1" sqref="G1"/>
    </sheetView>
  </sheetViews>
  <sheetFormatPr defaultColWidth="11.421875" defaultRowHeight="12.75"/>
  <cols>
    <col min="1" max="1" width="5.8515625" style="0" customWidth="1"/>
    <col min="3" max="3" width="25.8515625" style="0" customWidth="1"/>
    <col min="4" max="5" width="12.57421875" style="0" bestFit="1" customWidth="1"/>
    <col min="6" max="6" width="12.28125" style="0" bestFit="1" customWidth="1"/>
  </cols>
  <sheetData>
    <row r="1" spans="2:7" ht="13.5">
      <c r="B1" s="20" t="s">
        <v>33</v>
      </c>
      <c r="C1" s="19"/>
      <c r="G1" s="107" t="s">
        <v>147</v>
      </c>
    </row>
    <row r="2" spans="2:3" ht="12.75">
      <c r="B2" s="21" t="s">
        <v>241</v>
      </c>
      <c r="C2" s="23"/>
    </row>
    <row r="3" spans="2:3" ht="12.75">
      <c r="B3" s="21" t="s">
        <v>253</v>
      </c>
      <c r="C3" s="23"/>
    </row>
    <row r="4" ht="12.75">
      <c r="B4" s="22" t="str">
        <f>+esf!B4</f>
        <v>Fondo para el Fortalecimiento Municipal (03)</v>
      </c>
    </row>
    <row r="6" ht="13.5" thickBot="1"/>
    <row r="7" spans="2:7" ht="13.5" thickBot="1">
      <c r="B7" s="206" t="s">
        <v>0</v>
      </c>
      <c r="C7" s="207"/>
      <c r="D7" s="207"/>
      <c r="E7" s="207"/>
      <c r="F7" s="207"/>
      <c r="G7" s="208"/>
    </row>
    <row r="8" spans="2:7" ht="13.5" thickBot="1">
      <c r="B8" s="2" t="s">
        <v>34</v>
      </c>
      <c r="C8" s="3"/>
      <c r="D8" s="3" t="s">
        <v>189</v>
      </c>
      <c r="E8" s="3"/>
      <c r="F8" s="211" t="s">
        <v>36</v>
      </c>
      <c r="G8" s="212"/>
    </row>
    <row r="9" spans="2:7" ht="13.5" thickBot="1">
      <c r="B9" s="2" t="s">
        <v>35</v>
      </c>
      <c r="C9" s="4" t="s">
        <v>2</v>
      </c>
      <c r="D9" s="90" t="s">
        <v>190</v>
      </c>
      <c r="E9" s="90" t="s">
        <v>39</v>
      </c>
      <c r="F9" s="24" t="s">
        <v>37</v>
      </c>
      <c r="G9" s="24" t="s">
        <v>38</v>
      </c>
    </row>
    <row r="10" spans="2:7" ht="13.5" thickBot="1">
      <c r="B10" s="25" t="str">
        <f>+esf!B10</f>
        <v>111-03</v>
      </c>
      <c r="C10" s="6" t="s">
        <v>5</v>
      </c>
      <c r="D10" s="60">
        <v>2255148.2</v>
      </c>
      <c r="E10" s="59">
        <v>1490753.69</v>
      </c>
      <c r="F10" s="60">
        <f aca="true" t="shared" si="0" ref="F10:F15">E10-D10</f>
        <v>-764394.5100000002</v>
      </c>
      <c r="G10" s="91">
        <f>F10/E10</f>
        <v>-0.5127570806147059</v>
      </c>
    </row>
    <row r="11" spans="2:7" ht="13.5" thickBot="1">
      <c r="B11" s="5" t="str">
        <f>+esf!B11</f>
        <v>112-03</v>
      </c>
      <c r="C11" s="6" t="s">
        <v>6</v>
      </c>
      <c r="D11" s="59">
        <v>0</v>
      </c>
      <c r="E11" s="59">
        <v>0</v>
      </c>
      <c r="F11" s="59">
        <f t="shared" si="0"/>
        <v>0</v>
      </c>
      <c r="G11" s="91">
        <v>0</v>
      </c>
    </row>
    <row r="12" spans="2:7" ht="13.5" thickBot="1">
      <c r="B12" s="5" t="str">
        <f>+esf!B12</f>
        <v>113-03</v>
      </c>
      <c r="C12" s="6" t="s">
        <v>7</v>
      </c>
      <c r="D12" s="59">
        <v>0</v>
      </c>
      <c r="E12" s="59">
        <v>0</v>
      </c>
      <c r="F12" s="59">
        <f t="shared" si="0"/>
        <v>0</v>
      </c>
      <c r="G12" s="91">
        <v>0</v>
      </c>
    </row>
    <row r="13" spans="2:7" ht="13.5" thickBot="1">
      <c r="B13" s="5" t="str">
        <f>+esf!B13</f>
        <v>114-03</v>
      </c>
      <c r="C13" s="6" t="s">
        <v>8</v>
      </c>
      <c r="D13" s="59">
        <v>0</v>
      </c>
      <c r="E13" s="59">
        <v>0</v>
      </c>
      <c r="F13" s="59">
        <f t="shared" si="0"/>
        <v>0</v>
      </c>
      <c r="G13" s="91">
        <v>0</v>
      </c>
    </row>
    <row r="14" spans="2:7" ht="13.5" thickBot="1">
      <c r="B14" s="5" t="str">
        <f>+esf!B14</f>
        <v>115-03</v>
      </c>
      <c r="C14" s="6" t="s">
        <v>9</v>
      </c>
      <c r="D14" s="59">
        <v>0</v>
      </c>
      <c r="E14" s="59">
        <v>0</v>
      </c>
      <c r="F14" s="59">
        <f t="shared" si="0"/>
        <v>0</v>
      </c>
      <c r="G14" s="91">
        <v>0</v>
      </c>
    </row>
    <row r="15" spans="2:7" ht="13.5" thickBot="1">
      <c r="B15" s="7" t="str">
        <f>+esf!B15</f>
        <v>116-03</v>
      </c>
      <c r="C15" s="6" t="s">
        <v>10</v>
      </c>
      <c r="D15" s="59">
        <v>0</v>
      </c>
      <c r="E15" s="59">
        <v>0</v>
      </c>
      <c r="F15" s="59">
        <f t="shared" si="0"/>
        <v>0</v>
      </c>
      <c r="G15" s="91">
        <v>0</v>
      </c>
    </row>
    <row r="16" spans="2:7" ht="13.5" thickBot="1">
      <c r="B16" s="8"/>
      <c r="C16" s="9" t="s">
        <v>11</v>
      </c>
      <c r="D16" s="60">
        <f>SUM(D10:D15)</f>
        <v>2255148.2</v>
      </c>
      <c r="E16" s="60">
        <f>SUM(E10:E15)</f>
        <v>1490753.69</v>
      </c>
      <c r="F16" s="60">
        <f>SUM(F10:F15)</f>
        <v>-764394.5100000002</v>
      </c>
      <c r="G16" s="91">
        <f>F16/E16</f>
        <v>-0.5127570806147059</v>
      </c>
    </row>
    <row r="17" spans="2:7" ht="13.5" thickBot="1">
      <c r="B17" s="10"/>
      <c r="C17" s="11" t="s">
        <v>12</v>
      </c>
      <c r="D17" s="12"/>
      <c r="E17" s="13"/>
      <c r="F17" s="13"/>
      <c r="G17" s="13"/>
    </row>
    <row r="18" spans="2:7" ht="13.5" thickBot="1">
      <c r="B18" s="25" t="str">
        <f>+esf!B18</f>
        <v>121-03</v>
      </c>
      <c r="C18" s="6" t="s">
        <v>13</v>
      </c>
      <c r="D18" s="60">
        <v>523233.03</v>
      </c>
      <c r="E18" s="60">
        <v>0</v>
      </c>
      <c r="F18" s="60">
        <f>E18-D18</f>
        <v>-523233.03</v>
      </c>
      <c r="G18" s="91">
        <v>0</v>
      </c>
    </row>
    <row r="19" spans="2:7" ht="13.5" thickBot="1">
      <c r="B19" s="7" t="str">
        <f>+esf!B19</f>
        <v>122-03</v>
      </c>
      <c r="C19" s="6" t="s">
        <v>14</v>
      </c>
      <c r="D19" s="59">
        <v>0</v>
      </c>
      <c r="E19" s="59">
        <v>0</v>
      </c>
      <c r="F19" s="59">
        <f>E19-D19</f>
        <v>0</v>
      </c>
      <c r="G19" s="91">
        <v>0</v>
      </c>
    </row>
    <row r="20" spans="2:7" ht="13.5" thickBot="1">
      <c r="B20" s="8"/>
      <c r="C20" s="9" t="s">
        <v>15</v>
      </c>
      <c r="D20" s="60">
        <f>SUM(D18:D19)</f>
        <v>523233.03</v>
      </c>
      <c r="E20" s="60">
        <f>SUM(E18:E19)</f>
        <v>0</v>
      </c>
      <c r="F20" s="60">
        <f>SUM(F18:F19)</f>
        <v>-523233.03</v>
      </c>
      <c r="G20" s="91">
        <v>0</v>
      </c>
    </row>
    <row r="21" spans="2:7" ht="13.5" thickBot="1">
      <c r="B21" s="10"/>
      <c r="C21" s="14" t="s">
        <v>16</v>
      </c>
      <c r="D21" s="83">
        <f>+D16+D20</f>
        <v>2778381.2300000004</v>
      </c>
      <c r="E21" s="83">
        <f>+E16+E20</f>
        <v>1490753.69</v>
      </c>
      <c r="F21" s="83">
        <f>+F16+F20</f>
        <v>-1287627.5400000003</v>
      </c>
      <c r="G21" s="116">
        <v>0</v>
      </c>
    </row>
    <row r="22" ht="13.5" thickBot="1"/>
    <row r="23" spans="2:7" ht="13.5" thickBot="1">
      <c r="B23" s="206" t="s">
        <v>17</v>
      </c>
      <c r="C23" s="207"/>
      <c r="D23" s="207"/>
      <c r="E23" s="207"/>
      <c r="F23" s="207"/>
      <c r="G23" s="208"/>
    </row>
    <row r="24" spans="2:7" ht="13.5" thickBot="1">
      <c r="B24" s="209" t="s">
        <v>1</v>
      </c>
      <c r="C24" s="3"/>
      <c r="D24" s="3" t="s">
        <v>189</v>
      </c>
      <c r="E24" s="3"/>
      <c r="F24" s="211" t="s">
        <v>40</v>
      </c>
      <c r="G24" s="212"/>
    </row>
    <row r="25" spans="2:7" ht="13.5" thickBot="1">
      <c r="B25" s="213"/>
      <c r="C25" s="4" t="s">
        <v>2</v>
      </c>
      <c r="D25" s="90" t="s">
        <v>190</v>
      </c>
      <c r="E25" s="4" t="s">
        <v>39</v>
      </c>
      <c r="F25" s="24" t="s">
        <v>37</v>
      </c>
      <c r="G25" s="24" t="s">
        <v>38</v>
      </c>
    </row>
    <row r="26" spans="2:7" ht="13.5" thickBot="1">
      <c r="B26" s="25" t="str">
        <f>+esf!B26</f>
        <v>211-03</v>
      </c>
      <c r="C26" s="6" t="s">
        <v>18</v>
      </c>
      <c r="D26" s="60">
        <v>0</v>
      </c>
      <c r="E26" s="60">
        <v>0</v>
      </c>
      <c r="F26" s="60">
        <f>E26-D26</f>
        <v>0</v>
      </c>
      <c r="G26" s="91">
        <v>0</v>
      </c>
    </row>
    <row r="27" spans="2:7" ht="13.5" thickBot="1">
      <c r="B27" s="5" t="str">
        <f>+esf!B27</f>
        <v>212-03</v>
      </c>
      <c r="C27" s="6" t="s">
        <v>19</v>
      </c>
      <c r="D27" s="59">
        <v>0</v>
      </c>
      <c r="E27" s="59">
        <v>0</v>
      </c>
      <c r="F27" s="59">
        <f>E27-D27</f>
        <v>0</v>
      </c>
      <c r="G27" s="91">
        <v>0</v>
      </c>
    </row>
    <row r="28" spans="2:7" ht="13.5" thickBot="1">
      <c r="B28" s="5" t="str">
        <f>+esf!B28</f>
        <v>213-03</v>
      </c>
      <c r="C28" s="6" t="s">
        <v>20</v>
      </c>
      <c r="D28" s="59">
        <v>0</v>
      </c>
      <c r="E28" s="59">
        <v>0</v>
      </c>
      <c r="F28" s="59">
        <f>E28-D28</f>
        <v>0</v>
      </c>
      <c r="G28" s="91">
        <v>0</v>
      </c>
    </row>
    <row r="29" spans="2:7" ht="13.5" thickBot="1">
      <c r="B29" s="5" t="str">
        <f>+esf!B29</f>
        <v>214-03</v>
      </c>
      <c r="C29" s="6" t="s">
        <v>21</v>
      </c>
      <c r="D29" s="59">
        <v>0</v>
      </c>
      <c r="E29" s="59">
        <v>0</v>
      </c>
      <c r="F29" s="59">
        <f>E29-D29</f>
        <v>0</v>
      </c>
      <c r="G29" s="91">
        <v>0</v>
      </c>
    </row>
    <row r="30" spans="2:7" ht="13.5" thickBot="1">
      <c r="B30" s="7" t="str">
        <f>+esf!B30</f>
        <v>215-03</v>
      </c>
      <c r="C30" s="6" t="s">
        <v>22</v>
      </c>
      <c r="D30" s="59">
        <v>0</v>
      </c>
      <c r="E30" s="59">
        <v>0</v>
      </c>
      <c r="F30" s="59">
        <f>E30-D30</f>
        <v>0</v>
      </c>
      <c r="G30" s="91">
        <v>0</v>
      </c>
    </row>
    <row r="31" spans="2:7" ht="13.5" thickBot="1">
      <c r="B31" s="8"/>
      <c r="C31" s="9" t="s">
        <v>23</v>
      </c>
      <c r="D31" s="60">
        <f>SUM(D26:D30)</f>
        <v>0</v>
      </c>
      <c r="E31" s="60">
        <f>SUM(E26:E30)</f>
        <v>0</v>
      </c>
      <c r="F31" s="60">
        <f>SUM(F26:F30)</f>
        <v>0</v>
      </c>
      <c r="G31" s="91">
        <v>0</v>
      </c>
    </row>
    <row r="32" spans="2:7" ht="13.5" thickBot="1">
      <c r="B32" s="10"/>
      <c r="C32" s="11" t="s">
        <v>12</v>
      </c>
      <c r="D32" s="12"/>
      <c r="E32" s="13"/>
      <c r="F32" s="13"/>
      <c r="G32" s="13"/>
    </row>
    <row r="33" spans="2:7" ht="13.5" thickBot="1">
      <c r="B33" s="5" t="str">
        <f>+esf!B33</f>
        <v>221-03</v>
      </c>
      <c r="C33" s="6" t="s">
        <v>24</v>
      </c>
      <c r="D33" s="60">
        <v>0</v>
      </c>
      <c r="E33" s="60">
        <v>0</v>
      </c>
      <c r="F33" s="60">
        <f>E33-D33</f>
        <v>0</v>
      </c>
      <c r="G33" s="91">
        <v>0</v>
      </c>
    </row>
    <row r="34" spans="2:7" ht="13.5" thickBot="1">
      <c r="B34" s="16"/>
      <c r="C34" s="9" t="s">
        <v>25</v>
      </c>
      <c r="D34" s="60">
        <f>SUM(D33)</f>
        <v>0</v>
      </c>
      <c r="E34" s="60">
        <f>SUM(E33)</f>
        <v>0</v>
      </c>
      <c r="F34" s="60">
        <f>SUM(F33)</f>
        <v>0</v>
      </c>
      <c r="G34" s="91">
        <v>0</v>
      </c>
    </row>
    <row r="35" spans="2:7" ht="13.5" thickBot="1">
      <c r="B35" s="10"/>
      <c r="C35" s="14" t="s">
        <v>26</v>
      </c>
      <c r="D35" s="83">
        <f>+D31+D34</f>
        <v>0</v>
      </c>
      <c r="E35" s="83">
        <f>+E31+E34</f>
        <v>0</v>
      </c>
      <c r="F35" s="83">
        <f>+F31+F34</f>
        <v>0</v>
      </c>
      <c r="G35" s="92">
        <v>0</v>
      </c>
    </row>
    <row r="36" ht="13.5" thickBot="1"/>
    <row r="37" spans="2:7" ht="13.5" thickBot="1">
      <c r="B37" s="206" t="s">
        <v>27</v>
      </c>
      <c r="C37" s="207"/>
      <c r="D37" s="207"/>
      <c r="E37" s="207"/>
      <c r="F37" s="207"/>
      <c r="G37" s="208"/>
    </row>
    <row r="38" spans="2:7" ht="13.5" thickBot="1">
      <c r="B38" s="5" t="str">
        <f>+esf!B38</f>
        <v>311-03</v>
      </c>
      <c r="C38" s="6" t="s">
        <v>27</v>
      </c>
      <c r="D38" s="60">
        <v>0</v>
      </c>
      <c r="E38" s="60">
        <v>0</v>
      </c>
      <c r="F38" s="60">
        <f>E38-D38</f>
        <v>0</v>
      </c>
      <c r="G38" s="91">
        <v>0</v>
      </c>
    </row>
    <row r="39" spans="2:7" ht="13.5" thickBot="1">
      <c r="B39" s="5" t="str">
        <f>+esf!B39</f>
        <v>321-03</v>
      </c>
      <c r="C39" s="6" t="s">
        <v>28</v>
      </c>
      <c r="D39" s="59">
        <v>1632304.76</v>
      </c>
      <c r="E39" s="59">
        <f>'i-e'!F42</f>
        <v>3.000000001862645</v>
      </c>
      <c r="F39" s="59">
        <f>E39-D39</f>
        <v>-1632301.7599999981</v>
      </c>
      <c r="G39" s="91">
        <v>0</v>
      </c>
    </row>
    <row r="40" spans="2:7" ht="13.5" thickBot="1">
      <c r="B40" s="5" t="str">
        <f>+esf!B40</f>
        <v>322-03</v>
      </c>
      <c r="C40" s="6" t="s">
        <v>29</v>
      </c>
      <c r="D40" s="59">
        <v>0</v>
      </c>
      <c r="E40" s="59">
        <v>0</v>
      </c>
      <c r="F40" s="59">
        <f>E40-D40</f>
        <v>0</v>
      </c>
      <c r="G40" s="91">
        <v>0</v>
      </c>
    </row>
    <row r="41" spans="2:7" ht="13.5" thickBot="1">
      <c r="B41" s="7" t="str">
        <f>+esf!B41</f>
        <v>331-03</v>
      </c>
      <c r="C41" s="6" t="s">
        <v>30</v>
      </c>
      <c r="D41" s="59">
        <v>0</v>
      </c>
      <c r="E41" s="59">
        <v>0</v>
      </c>
      <c r="F41" s="59">
        <f>E41-D41</f>
        <v>0</v>
      </c>
      <c r="G41" s="91">
        <v>0</v>
      </c>
    </row>
    <row r="42" spans="2:7" ht="13.5" thickBot="1">
      <c r="B42" s="8"/>
      <c r="C42" s="93" t="s">
        <v>31</v>
      </c>
      <c r="D42" s="94">
        <f>SUM(D38:D41)</f>
        <v>1632304.76</v>
      </c>
      <c r="E42" s="94">
        <f>SUM(E38:E41)</f>
        <v>3.000000001862645</v>
      </c>
      <c r="F42" s="94">
        <f>SUM(F38:F41)</f>
        <v>-1632301.7599999981</v>
      </c>
      <c r="G42" s="85">
        <v>0</v>
      </c>
    </row>
    <row r="43" spans="2:7" ht="13.5" thickBot="1">
      <c r="B43" s="10"/>
      <c r="C43" s="14" t="s">
        <v>32</v>
      </c>
      <c r="D43" s="83">
        <f>+D35+D42</f>
        <v>1632304.76</v>
      </c>
      <c r="E43" s="83">
        <f>+E35+E42</f>
        <v>3.000000001862645</v>
      </c>
      <c r="F43" s="83">
        <f>+F35+F42</f>
        <v>-1632301.7599999981</v>
      </c>
      <c r="G43" s="92">
        <v>0</v>
      </c>
    </row>
    <row r="49" spans="1:7" ht="12.75">
      <c r="A49" s="56"/>
      <c r="B49" s="56"/>
      <c r="C49" s="56"/>
      <c r="D49" s="56"/>
      <c r="E49" s="56"/>
      <c r="F49" s="56"/>
      <c r="G49" s="56"/>
    </row>
    <row r="50" spans="1:7" ht="12.75">
      <c r="A50" s="56"/>
      <c r="B50" s="56"/>
      <c r="C50" s="56"/>
      <c r="D50" s="56"/>
      <c r="E50" s="56"/>
      <c r="F50" s="56"/>
      <c r="G50" s="56"/>
    </row>
    <row r="51" spans="1:7" ht="12.75">
      <c r="A51" s="56"/>
      <c r="B51" s="55"/>
      <c r="C51" s="55"/>
      <c r="D51" s="55"/>
      <c r="E51" s="55"/>
      <c r="F51" s="55"/>
      <c r="G51" s="55"/>
    </row>
    <row r="52" spans="1:7" ht="12.75">
      <c r="A52" s="56"/>
      <c r="B52" s="56"/>
      <c r="C52" s="56"/>
      <c r="D52" s="56"/>
      <c r="E52" s="56"/>
      <c r="F52" s="56"/>
      <c r="G52" s="56"/>
    </row>
    <row r="53" spans="1:7" ht="12.75">
      <c r="A53" s="56"/>
      <c r="B53" s="56"/>
      <c r="C53" s="56"/>
      <c r="D53" s="56"/>
      <c r="E53" s="56"/>
      <c r="F53" s="56"/>
      <c r="G53" s="56"/>
    </row>
    <row r="54" spans="1:7" ht="12.75">
      <c r="A54" s="56"/>
      <c r="B54" s="56"/>
      <c r="C54" s="56"/>
      <c r="D54" s="56"/>
      <c r="E54" s="56"/>
      <c r="F54" s="56"/>
      <c r="G54" s="56"/>
    </row>
    <row r="55" spans="1:7" ht="12.75">
      <c r="A55" s="56"/>
      <c r="B55" s="56"/>
      <c r="C55" s="56"/>
      <c r="D55" s="56"/>
      <c r="E55" s="56"/>
      <c r="F55" s="56"/>
      <c r="G55" s="56"/>
    </row>
    <row r="56" spans="1:7" ht="12.75">
      <c r="A56" s="56"/>
      <c r="B56" s="56"/>
      <c r="C56" s="56"/>
      <c r="D56" s="56"/>
      <c r="E56" s="56"/>
      <c r="F56" s="56"/>
      <c r="G56" s="56"/>
    </row>
  </sheetData>
  <sheetProtection/>
  <mergeCells count="6">
    <mergeCell ref="B37:G37"/>
    <mergeCell ref="B7:G7"/>
    <mergeCell ref="F8:G8"/>
    <mergeCell ref="B23:G23"/>
    <mergeCell ref="B24:B25"/>
    <mergeCell ref="F24:G24"/>
  </mergeCells>
  <printOptions/>
  <pageMargins left="0.7874015748031497" right="0.7874015748031497" top="0.984251968503937" bottom="0.3937007874015748" header="0" footer="0.7874015748031497"/>
  <pageSetup horizontalDpi="600" verticalDpi="600" orientation="portrait" scale="85" r:id="rId2"/>
  <headerFooter alignWithMargins="0">
    <oddFooter>&amp;R&amp;"Arial Narrow,Normal"&amp;9 2/21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1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5.8515625" style="0" customWidth="1"/>
    <col min="3" max="3" width="34.57421875" style="0" customWidth="1"/>
    <col min="4" max="4" width="15.00390625" style="0" bestFit="1" customWidth="1"/>
    <col min="5" max="5" width="18.28125" style="0" customWidth="1"/>
    <col min="6" max="6" width="17.421875" style="0" customWidth="1"/>
    <col min="8" max="8" width="12.7109375" style="0" bestFit="1" customWidth="1"/>
  </cols>
  <sheetData>
    <row r="1" spans="2:6" ht="13.5">
      <c r="B1" s="20" t="s">
        <v>33</v>
      </c>
      <c r="C1" s="19"/>
      <c r="F1" s="107" t="s">
        <v>148</v>
      </c>
    </row>
    <row r="2" spans="2:3" ht="12.75">
      <c r="B2" s="21" t="s">
        <v>241</v>
      </c>
      <c r="C2" s="23"/>
    </row>
    <row r="3" spans="2:3" ht="12.75">
      <c r="B3" s="21" t="s">
        <v>251</v>
      </c>
      <c r="C3" s="23"/>
    </row>
    <row r="4" ht="12.75">
      <c r="B4" s="22" t="str">
        <f>+esf!B4</f>
        <v>Fondo para el Fortalecimiento Municipal (03)</v>
      </c>
    </row>
    <row r="6" ht="13.5" thickBot="1"/>
    <row r="7" spans="2:6" ht="13.5">
      <c r="B7" s="214" t="s">
        <v>41</v>
      </c>
      <c r="C7" s="214" t="s">
        <v>42</v>
      </c>
      <c r="D7" s="216" t="s">
        <v>43</v>
      </c>
      <c r="E7" s="216" t="s">
        <v>44</v>
      </c>
      <c r="F7" s="26" t="s">
        <v>45</v>
      </c>
    </row>
    <row r="8" spans="2:6" ht="14.25" thickBot="1">
      <c r="B8" s="215"/>
      <c r="C8" s="215"/>
      <c r="D8" s="217"/>
      <c r="E8" s="217"/>
      <c r="F8" s="27" t="s">
        <v>46</v>
      </c>
    </row>
    <row r="9" spans="2:6" ht="13.5" thickBot="1">
      <c r="B9" s="114" t="s">
        <v>187</v>
      </c>
      <c r="C9" s="29" t="s">
        <v>47</v>
      </c>
      <c r="D9" s="30"/>
      <c r="E9" s="31"/>
      <c r="F9" s="31"/>
    </row>
    <row r="10" spans="2:6" ht="12.75" hidden="1">
      <c r="B10" s="5"/>
      <c r="C10" s="31"/>
      <c r="D10" s="62"/>
      <c r="E10" s="62"/>
      <c r="F10" s="67"/>
    </row>
    <row r="11" spans="2:6" ht="12.75" hidden="1">
      <c r="B11" s="5"/>
      <c r="C11" s="31"/>
      <c r="D11" s="61"/>
      <c r="E11" s="61"/>
      <c r="F11" s="61"/>
    </row>
    <row r="12" spans="2:6" ht="12.75" hidden="1">
      <c r="B12" s="5"/>
      <c r="C12" s="31"/>
      <c r="D12" s="61"/>
      <c r="E12" s="61"/>
      <c r="F12" s="61"/>
    </row>
    <row r="13" spans="2:6" ht="12.75">
      <c r="B13" s="5" t="s">
        <v>177</v>
      </c>
      <c r="C13" s="31" t="s">
        <v>48</v>
      </c>
      <c r="D13" s="61">
        <v>0</v>
      </c>
      <c r="E13" s="61">
        <v>0</v>
      </c>
      <c r="F13" s="61">
        <f>+D13+E13</f>
        <v>0</v>
      </c>
    </row>
    <row r="14" spans="2:6" ht="12.75" hidden="1">
      <c r="B14" s="5"/>
      <c r="C14" s="31"/>
      <c r="D14" s="61"/>
      <c r="E14" s="61"/>
      <c r="F14" s="61"/>
    </row>
    <row r="15" spans="2:6" ht="12.75">
      <c r="B15" s="102"/>
      <c r="C15" s="34" t="s">
        <v>49</v>
      </c>
      <c r="D15" s="68">
        <f>SUM(D10:D14)</f>
        <v>0</v>
      </c>
      <c r="E15" s="68">
        <f>SUM(E10:E14)</f>
        <v>0</v>
      </c>
      <c r="F15" s="68">
        <f>SUM(F10:F14)</f>
        <v>0</v>
      </c>
    </row>
    <row r="16" spans="2:6" ht="12.75">
      <c r="B16" s="5"/>
      <c r="C16" s="31"/>
      <c r="D16" s="61"/>
      <c r="E16" s="61"/>
      <c r="F16" s="61"/>
    </row>
    <row r="17" spans="2:6" ht="12.75">
      <c r="B17" s="5" t="s">
        <v>178</v>
      </c>
      <c r="C17" s="31" t="s">
        <v>50</v>
      </c>
      <c r="D17" s="61">
        <v>12257960</v>
      </c>
      <c r="E17" s="61">
        <v>1114363</v>
      </c>
      <c r="F17" s="61">
        <f>+D17+E17</f>
        <v>13372323</v>
      </c>
    </row>
    <row r="18" spans="2:6" ht="13.5" thickBot="1">
      <c r="B18" s="137"/>
      <c r="C18" s="51" t="s">
        <v>192</v>
      </c>
      <c r="D18" s="99">
        <f>SUM(D16:D17)</f>
        <v>12257960</v>
      </c>
      <c r="E18" s="99">
        <f>SUM(E16:E17)</f>
        <v>1114363</v>
      </c>
      <c r="F18" s="99">
        <f>SUM(F16:F17)</f>
        <v>13372323</v>
      </c>
    </row>
    <row r="19" spans="2:6" ht="12.75" hidden="1">
      <c r="B19" s="5"/>
      <c r="C19" s="31"/>
      <c r="D19" s="61"/>
      <c r="E19" s="61"/>
      <c r="F19" s="61"/>
    </row>
    <row r="20" spans="2:6" ht="12.75" hidden="1">
      <c r="B20" s="102"/>
      <c r="C20" s="34"/>
      <c r="D20" s="68"/>
      <c r="E20" s="68"/>
      <c r="F20" s="68"/>
    </row>
    <row r="21" spans="2:6" ht="12.75" hidden="1">
      <c r="B21" s="5"/>
      <c r="C21" s="31"/>
      <c r="D21" s="61"/>
      <c r="E21" s="61"/>
      <c r="F21" s="61"/>
    </row>
    <row r="22" spans="2:6" ht="13.5" hidden="1" thickBot="1">
      <c r="B22" s="35"/>
      <c r="C22" s="36"/>
      <c r="D22" s="99"/>
      <c r="E22" s="99"/>
      <c r="F22" s="66"/>
    </row>
    <row r="23" spans="2:6" ht="13.5" thickBot="1">
      <c r="B23" s="37"/>
      <c r="C23" s="36" t="s">
        <v>51</v>
      </c>
      <c r="D23" s="69">
        <f>+D15+D18</f>
        <v>12257960</v>
      </c>
      <c r="E23" s="69">
        <f>+E15+E18</f>
        <v>1114363</v>
      </c>
      <c r="F23" s="69">
        <f>+F15+F18</f>
        <v>13372323</v>
      </c>
    </row>
    <row r="24" spans="2:6" ht="13.5">
      <c r="B24" s="38"/>
      <c r="C24" s="39"/>
      <c r="D24" s="40"/>
      <c r="E24" s="40"/>
      <c r="F24" s="40"/>
    </row>
    <row r="25" spans="2:6" ht="13.5" thickBot="1">
      <c r="B25" s="114" t="s">
        <v>188</v>
      </c>
      <c r="C25" s="29" t="s">
        <v>52</v>
      </c>
      <c r="D25" s="31"/>
      <c r="E25" s="31"/>
      <c r="F25" s="31"/>
    </row>
    <row r="26" spans="2:6" ht="12.75">
      <c r="B26" s="5"/>
      <c r="C26" s="34"/>
      <c r="D26" s="31"/>
      <c r="E26" s="31"/>
      <c r="F26" s="31"/>
    </row>
    <row r="27" spans="2:6" ht="12.75">
      <c r="B27" s="5" t="s">
        <v>179</v>
      </c>
      <c r="C27" s="41" t="s">
        <v>53</v>
      </c>
      <c r="D27" s="62">
        <v>5382047.1</v>
      </c>
      <c r="E27" s="61">
        <v>1520873.68</v>
      </c>
      <c r="F27" s="67">
        <f>+D27+E27</f>
        <v>6902920.779999999</v>
      </c>
    </row>
    <row r="28" spans="2:6" ht="12.75">
      <c r="B28" s="5" t="s">
        <v>180</v>
      </c>
      <c r="C28" s="41" t="s">
        <v>54</v>
      </c>
      <c r="D28" s="62">
        <f>1021861.69</f>
        <v>1021861.69</v>
      </c>
      <c r="E28" s="61">
        <f>79074.4-142180.07</f>
        <v>-63105.67000000001</v>
      </c>
      <c r="F28" s="61">
        <f>+D28+E28</f>
        <v>958756.0199999999</v>
      </c>
    </row>
    <row r="29" spans="2:6" ht="13.5" thickBot="1">
      <c r="B29" s="5" t="s">
        <v>181</v>
      </c>
      <c r="C29" s="41" t="s">
        <v>55</v>
      </c>
      <c r="D29" s="62">
        <v>1631861.47</v>
      </c>
      <c r="E29" s="61">
        <v>174750.81</v>
      </c>
      <c r="F29" s="71">
        <f>+D29+E29</f>
        <v>1806612.28</v>
      </c>
    </row>
    <row r="30" spans="2:6" ht="13.5" thickBot="1">
      <c r="B30" s="5"/>
      <c r="C30" s="34" t="s">
        <v>56</v>
      </c>
      <c r="D30" s="193">
        <f>SUM(D27:D29)</f>
        <v>8035770.259999999</v>
      </c>
      <c r="E30" s="194">
        <f>SUM(E27:E29)</f>
        <v>1632518.82</v>
      </c>
      <c r="F30" s="70">
        <f>SUM(F27:F29)</f>
        <v>9668289.079999998</v>
      </c>
    </row>
    <row r="31" spans="2:6" ht="12.75">
      <c r="B31" s="5"/>
      <c r="C31" s="41"/>
      <c r="D31" s="31"/>
      <c r="E31" s="31"/>
      <c r="F31" s="31"/>
    </row>
    <row r="32" spans="2:6" ht="12.75">
      <c r="B32" s="5" t="s">
        <v>182</v>
      </c>
      <c r="C32" s="41" t="s">
        <v>57</v>
      </c>
      <c r="D32" s="61">
        <v>523233.03</v>
      </c>
      <c r="E32" s="61">
        <v>0</v>
      </c>
      <c r="F32" s="67">
        <f>+D32+E32</f>
        <v>523233.03</v>
      </c>
    </row>
    <row r="33" spans="2:6" ht="12.75">
      <c r="B33" s="5" t="s">
        <v>183</v>
      </c>
      <c r="C33" s="41" t="s">
        <v>58</v>
      </c>
      <c r="D33" s="61">
        <v>0</v>
      </c>
      <c r="E33" s="61">
        <v>0</v>
      </c>
      <c r="F33" s="61">
        <f>+D33+E33</f>
        <v>0</v>
      </c>
    </row>
    <row r="34" spans="2:6" ht="12.75">
      <c r="B34" s="5" t="s">
        <v>184</v>
      </c>
      <c r="C34" s="41" t="s">
        <v>59</v>
      </c>
      <c r="D34" s="61">
        <f>2677575.53+38280</f>
        <v>2715855.53</v>
      </c>
      <c r="E34" s="61">
        <v>464942.36</v>
      </c>
      <c r="F34" s="61">
        <f>+D34+E34</f>
        <v>3180797.8899999997</v>
      </c>
    </row>
    <row r="35" spans="2:6" ht="13.5" thickBot="1">
      <c r="B35" s="5" t="s">
        <v>185</v>
      </c>
      <c r="C35" s="41" t="s">
        <v>60</v>
      </c>
      <c r="D35" s="61">
        <v>0</v>
      </c>
      <c r="E35" s="61">
        <v>0</v>
      </c>
      <c r="F35" s="71">
        <f>+D35+E35</f>
        <v>0</v>
      </c>
    </row>
    <row r="36" spans="2:6" ht="13.5" thickBot="1">
      <c r="B36" s="5"/>
      <c r="C36" s="34" t="s">
        <v>61</v>
      </c>
      <c r="D36" s="193">
        <f>SUM(D32:D35)</f>
        <v>3239088.5599999996</v>
      </c>
      <c r="E36" s="194">
        <f>SUM(E32:E35)</f>
        <v>464942.36</v>
      </c>
      <c r="F36" s="70">
        <f>SUM(F32:F35)</f>
        <v>3704030.92</v>
      </c>
    </row>
    <row r="37" spans="2:6" ht="12.75">
      <c r="B37" s="5"/>
      <c r="C37" s="41"/>
      <c r="D37" s="31"/>
      <c r="E37" s="31"/>
      <c r="F37" s="31"/>
    </row>
    <row r="38" spans="2:6" ht="13.5" thickBot="1">
      <c r="B38" s="7" t="s">
        <v>186</v>
      </c>
      <c r="C38" s="138" t="s">
        <v>62</v>
      </c>
      <c r="D38" s="71">
        <v>0</v>
      </c>
      <c r="E38" s="71">
        <v>0</v>
      </c>
      <c r="F38" s="71">
        <f>+D38+E38</f>
        <v>0</v>
      </c>
    </row>
    <row r="39" spans="2:6" ht="13.5" hidden="1" thickBot="1">
      <c r="B39" s="7"/>
      <c r="C39" s="6"/>
      <c r="D39" s="71"/>
      <c r="E39" s="72"/>
      <c r="F39" s="71"/>
    </row>
    <row r="40" spans="2:6" ht="13.5" thickBot="1">
      <c r="B40" s="37"/>
      <c r="C40" s="36" t="s">
        <v>63</v>
      </c>
      <c r="D40" s="64">
        <f>+D30+D36+D38</f>
        <v>11274858.819999998</v>
      </c>
      <c r="E40" s="64">
        <f>+E30+E36+E38</f>
        <v>2097461.18</v>
      </c>
      <c r="F40" s="64">
        <f>+F30+F36+F38</f>
        <v>13372319.999999998</v>
      </c>
    </row>
    <row r="41" spans="2:6" ht="13.5" thickBot="1">
      <c r="B41" s="37"/>
      <c r="C41" s="18"/>
      <c r="D41" s="44"/>
      <c r="E41" s="44"/>
      <c r="F41" s="42"/>
    </row>
    <row r="42" spans="2:6" ht="13.5" thickBot="1">
      <c r="B42" s="28"/>
      <c r="C42" s="36" t="s">
        <v>64</v>
      </c>
      <c r="D42" s="64">
        <f>+D23-D40</f>
        <v>983101.1800000016</v>
      </c>
      <c r="E42" s="64">
        <f>+E23-E40</f>
        <v>-983098.1800000002</v>
      </c>
      <c r="F42" s="64">
        <f>+F23-F40</f>
        <v>3.000000001862645</v>
      </c>
    </row>
    <row r="43" spans="2:6" ht="13.5" thickBot="1">
      <c r="B43" s="37"/>
      <c r="C43" s="18"/>
      <c r="D43" s="44"/>
      <c r="E43" s="44"/>
      <c r="F43" s="42"/>
    </row>
    <row r="44" ht="12.75">
      <c r="H44" s="100"/>
    </row>
    <row r="45" ht="12.75">
      <c r="H45" s="100"/>
    </row>
    <row r="46" ht="12.75">
      <c r="H46" s="100"/>
    </row>
    <row r="48" spans="2:8" ht="12.75">
      <c r="B48" s="56"/>
      <c r="C48" s="56"/>
      <c r="D48" s="56"/>
      <c r="E48" s="56"/>
      <c r="F48" s="56"/>
      <c r="G48" s="56"/>
      <c r="H48" s="56"/>
    </row>
    <row r="49" spans="2:8" ht="12.75">
      <c r="B49" s="55"/>
      <c r="C49" s="55"/>
      <c r="D49" s="55"/>
      <c r="E49" s="55"/>
      <c r="F49" s="55"/>
      <c r="G49" s="55"/>
      <c r="H49" s="56"/>
    </row>
    <row r="50" spans="2:8" ht="12.75">
      <c r="B50" s="56"/>
      <c r="C50" s="56"/>
      <c r="D50" s="56"/>
      <c r="E50" s="56"/>
      <c r="F50" s="56"/>
      <c r="G50" s="56"/>
      <c r="H50" s="56"/>
    </row>
    <row r="51" spans="2:8" ht="12.75">
      <c r="B51" s="56"/>
      <c r="C51" s="56"/>
      <c r="D51" s="56"/>
      <c r="E51" s="56"/>
      <c r="F51" s="56"/>
      <c r="G51" s="56"/>
      <c r="H51" s="56"/>
    </row>
  </sheetData>
  <sheetProtection/>
  <mergeCells count="4">
    <mergeCell ref="B7:B8"/>
    <mergeCell ref="C7:C8"/>
    <mergeCell ref="D7:D8"/>
    <mergeCell ref="E7:E8"/>
  </mergeCells>
  <printOptions/>
  <pageMargins left="0.7874015748031497" right="0.5905511811023623" top="0.984251968503937" bottom="0.5905511811023623" header="0" footer="0.7874015748031497"/>
  <pageSetup horizontalDpi="600" verticalDpi="600" orientation="portrait" scale="85" r:id="rId2"/>
  <headerFooter alignWithMargins="0">
    <oddFooter>&amp;R&amp;"Arial Narrow,Normal"&amp;9 3/21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50"/>
  <sheetViews>
    <sheetView zoomScalePageLayoutView="0" workbookViewId="0" topLeftCell="B1">
      <selection activeCell="G1" sqref="G1"/>
    </sheetView>
  </sheetViews>
  <sheetFormatPr defaultColWidth="11.421875" defaultRowHeight="12.75"/>
  <cols>
    <col min="1" max="1" width="5.8515625" style="0" customWidth="1"/>
    <col min="3" max="3" width="34.57421875" style="0" customWidth="1"/>
    <col min="4" max="4" width="12.421875" style="0" customWidth="1"/>
    <col min="5" max="6" width="12.57421875" style="0" bestFit="1" customWidth="1"/>
    <col min="7" max="7" width="11.8515625" style="172" bestFit="1" customWidth="1"/>
  </cols>
  <sheetData>
    <row r="1" spans="2:7" ht="13.5">
      <c r="B1" s="20" t="s">
        <v>33</v>
      </c>
      <c r="C1" s="19"/>
      <c r="G1" s="171" t="s">
        <v>149</v>
      </c>
    </row>
    <row r="2" spans="2:3" ht="12.75">
      <c r="B2" s="21" t="s">
        <v>241</v>
      </c>
      <c r="C2" s="23"/>
    </row>
    <row r="3" spans="2:3" ht="12.75">
      <c r="B3" s="21" t="s">
        <v>254</v>
      </c>
      <c r="C3" s="23"/>
    </row>
    <row r="4" ht="12.75">
      <c r="B4" s="22" t="str">
        <f>+esf!B4</f>
        <v>Fondo para el Fortalecimiento Municipal (03)</v>
      </c>
    </row>
    <row r="6" ht="13.5" thickBot="1"/>
    <row r="7" spans="2:7" ht="13.5" thickBot="1">
      <c r="B7" s="214" t="s">
        <v>41</v>
      </c>
      <c r="C7" s="214" t="s">
        <v>42</v>
      </c>
      <c r="D7" s="216" t="s">
        <v>191</v>
      </c>
      <c r="E7" s="216" t="s">
        <v>65</v>
      </c>
      <c r="F7" s="206" t="s">
        <v>40</v>
      </c>
      <c r="G7" s="208"/>
    </row>
    <row r="8" spans="2:7" ht="13.5" thickBot="1">
      <c r="B8" s="215"/>
      <c r="C8" s="215"/>
      <c r="D8" s="217"/>
      <c r="E8" s="217"/>
      <c r="F8" s="45" t="s">
        <v>37</v>
      </c>
      <c r="G8" s="177" t="s">
        <v>38</v>
      </c>
    </row>
    <row r="9" spans="2:7" ht="13.5" thickBot="1">
      <c r="B9" s="114" t="str">
        <f>+'i-e'!B9</f>
        <v>4-03</v>
      </c>
      <c r="C9" s="29" t="s">
        <v>47</v>
      </c>
      <c r="D9" s="30"/>
      <c r="E9" s="46"/>
      <c r="F9" s="31"/>
      <c r="G9" s="178"/>
    </row>
    <row r="10" spans="2:7" ht="12.75" hidden="1">
      <c r="B10" s="5"/>
      <c r="C10" s="31"/>
      <c r="D10" s="62"/>
      <c r="E10" s="62"/>
      <c r="F10" s="62"/>
      <c r="G10" s="86"/>
    </row>
    <row r="11" spans="2:7" ht="12.75" hidden="1">
      <c r="B11" s="5"/>
      <c r="C11" s="31"/>
      <c r="D11" s="98"/>
      <c r="E11" s="61"/>
      <c r="F11" s="61"/>
      <c r="G11" s="86"/>
    </row>
    <row r="12" spans="2:7" ht="12.75" hidden="1">
      <c r="B12" s="5"/>
      <c r="C12" s="31"/>
      <c r="D12" s="98"/>
      <c r="E12" s="61"/>
      <c r="F12" s="61"/>
      <c r="G12" s="86"/>
    </row>
    <row r="13" spans="2:7" ht="12.75">
      <c r="B13" s="5" t="str">
        <f>+'i-e'!B13</f>
        <v>414-03</v>
      </c>
      <c r="C13" s="31" t="s">
        <v>48</v>
      </c>
      <c r="D13" s="98">
        <v>0</v>
      </c>
      <c r="E13" s="61">
        <v>0</v>
      </c>
      <c r="F13" s="61">
        <f>+E13-D13</f>
        <v>0</v>
      </c>
      <c r="G13" s="196">
        <v>0</v>
      </c>
    </row>
    <row r="14" spans="2:7" ht="12.75" hidden="1">
      <c r="B14" s="5"/>
      <c r="C14" s="31"/>
      <c r="D14" s="98"/>
      <c r="E14" s="61"/>
      <c r="F14" s="61"/>
      <c r="G14" s="196"/>
    </row>
    <row r="15" spans="2:7" ht="12.75">
      <c r="B15" s="5"/>
      <c r="C15" s="34" t="s">
        <v>49</v>
      </c>
      <c r="D15" s="63">
        <f>SUM(D10:D14)</f>
        <v>0</v>
      </c>
      <c r="E15" s="63">
        <f>SUM(E10:E14)</f>
        <v>0</v>
      </c>
      <c r="F15" s="63">
        <f>SUM(F10:F14)</f>
        <v>0</v>
      </c>
      <c r="G15" s="197">
        <v>0</v>
      </c>
    </row>
    <row r="16" spans="2:7" ht="12.75">
      <c r="B16" s="5"/>
      <c r="C16" s="31"/>
      <c r="D16" s="61"/>
      <c r="E16" s="61"/>
      <c r="F16" s="61"/>
      <c r="G16" s="196"/>
    </row>
    <row r="17" spans="2:7" ht="12.75">
      <c r="B17" s="5" t="str">
        <f>+'i-e'!B17</f>
        <v>417-03</v>
      </c>
      <c r="C17" s="31" t="s">
        <v>50</v>
      </c>
      <c r="D17" s="61">
        <v>6686160</v>
      </c>
      <c r="E17" s="61">
        <f>+eai!E16</f>
        <v>13372323</v>
      </c>
      <c r="F17" s="61">
        <f>+E17-D17</f>
        <v>6686163</v>
      </c>
      <c r="G17" s="196">
        <f>F17/E17</f>
        <v>0.5000001121719839</v>
      </c>
    </row>
    <row r="18" spans="2:7" ht="13.5" thickBot="1">
      <c r="B18" s="7"/>
      <c r="C18" s="51" t="s">
        <v>192</v>
      </c>
      <c r="D18" s="139">
        <f>SUM(D16:D17)</f>
        <v>6686160</v>
      </c>
      <c r="E18" s="139">
        <f>SUM(E16:E17)</f>
        <v>13372323</v>
      </c>
      <c r="F18" s="139">
        <f>SUM(F16:F17)</f>
        <v>6686163</v>
      </c>
      <c r="G18" s="198">
        <v>0</v>
      </c>
    </row>
    <row r="19" spans="2:7" ht="12.75" hidden="1">
      <c r="B19" s="5"/>
      <c r="C19" s="31"/>
      <c r="D19" s="58"/>
      <c r="E19" s="61"/>
      <c r="F19" s="61"/>
      <c r="G19" s="196"/>
    </row>
    <row r="20" spans="2:7" ht="12.75" hidden="1">
      <c r="B20" s="5"/>
      <c r="C20" s="34"/>
      <c r="D20" s="63"/>
      <c r="E20" s="63"/>
      <c r="F20" s="63"/>
      <c r="G20" s="197"/>
    </row>
    <row r="21" spans="2:7" ht="12.75" hidden="1">
      <c r="B21" s="5"/>
      <c r="C21" s="31"/>
      <c r="D21" s="61"/>
      <c r="E21" s="61"/>
      <c r="F21" s="61"/>
      <c r="G21" s="196"/>
    </row>
    <row r="22" spans="2:7" ht="13.5" hidden="1" thickBot="1">
      <c r="B22" s="35"/>
      <c r="C22" s="36"/>
      <c r="D22" s="66"/>
      <c r="E22" s="66"/>
      <c r="F22" s="66"/>
      <c r="G22" s="198"/>
    </row>
    <row r="23" spans="2:7" ht="13.5" thickBot="1">
      <c r="B23" s="37"/>
      <c r="C23" s="36" t="s">
        <v>51</v>
      </c>
      <c r="D23" s="64">
        <f>+D15+D18</f>
        <v>6686160</v>
      </c>
      <c r="E23" s="64">
        <f>+E15+E18</f>
        <v>13372323</v>
      </c>
      <c r="F23" s="64">
        <f>+F15+F18</f>
        <v>6686163</v>
      </c>
      <c r="G23" s="199">
        <f>F23/E23</f>
        <v>0.5000001121719839</v>
      </c>
    </row>
    <row r="24" spans="2:7" ht="13.5">
      <c r="B24" s="38"/>
      <c r="C24" s="39"/>
      <c r="D24" s="40"/>
      <c r="E24" s="40"/>
      <c r="F24" s="40"/>
      <c r="G24" s="200"/>
    </row>
    <row r="25" spans="2:7" ht="13.5" thickBot="1">
      <c r="B25" s="114" t="str">
        <f>+'i-e'!B25</f>
        <v>5-03</v>
      </c>
      <c r="C25" s="29" t="s">
        <v>52</v>
      </c>
      <c r="D25" s="31"/>
      <c r="E25" s="31"/>
      <c r="F25" s="31"/>
      <c r="G25" s="196"/>
    </row>
    <row r="26" spans="2:7" ht="12.75">
      <c r="B26" s="32"/>
      <c r="C26" s="34"/>
      <c r="D26" s="31"/>
      <c r="E26" s="31"/>
      <c r="F26" s="31"/>
      <c r="G26" s="196"/>
    </row>
    <row r="27" spans="2:7" ht="12.75">
      <c r="B27" s="5" t="str">
        <f>+'i-e'!B27</f>
        <v>51-03</v>
      </c>
      <c r="C27" s="41" t="s">
        <v>53</v>
      </c>
      <c r="D27" s="62">
        <v>2882161.53</v>
      </c>
      <c r="E27" s="62">
        <f>+eae!E10</f>
        <v>6902920.779999999</v>
      </c>
      <c r="F27" s="61">
        <f>+E27-D27</f>
        <v>4020759.2499999995</v>
      </c>
      <c r="G27" s="196">
        <f>F27/E27</f>
        <v>0.582472170570093</v>
      </c>
    </row>
    <row r="28" spans="2:7" ht="12.75">
      <c r="B28" s="5" t="str">
        <f>+'i-e'!B28</f>
        <v>52-03</v>
      </c>
      <c r="C28" s="41" t="s">
        <v>54</v>
      </c>
      <c r="D28" s="61">
        <v>557305.8</v>
      </c>
      <c r="E28" s="61">
        <f>+eae!E11</f>
        <v>958756.0199999999</v>
      </c>
      <c r="F28" s="61">
        <f>+E28-D28</f>
        <v>401450.21999999986</v>
      </c>
      <c r="G28" s="201">
        <v>0</v>
      </c>
    </row>
    <row r="29" spans="2:7" ht="13.5" thickBot="1">
      <c r="B29" s="5" t="str">
        <f>+'i-e'!B29</f>
        <v>53-03</v>
      </c>
      <c r="C29" s="41" t="s">
        <v>55</v>
      </c>
      <c r="D29" s="71">
        <v>750444.68</v>
      </c>
      <c r="E29" s="71">
        <f>+eae!E12</f>
        <v>1806612.28</v>
      </c>
      <c r="F29" s="71">
        <f>+E29-D29</f>
        <v>1056167.6</v>
      </c>
      <c r="G29" s="196">
        <f>F29/E29</f>
        <v>0.5846122113152027</v>
      </c>
    </row>
    <row r="30" spans="2:7" ht="13.5" thickBot="1">
      <c r="B30" s="5"/>
      <c r="C30" s="34" t="s">
        <v>56</v>
      </c>
      <c r="D30" s="70">
        <f>SUM(D27:D29)</f>
        <v>4189912.0100000002</v>
      </c>
      <c r="E30" s="70">
        <f>SUM(E27:E29)</f>
        <v>9668289.079999998</v>
      </c>
      <c r="F30" s="70">
        <f>SUM(F27:F29)</f>
        <v>5478377.07</v>
      </c>
      <c r="G30" s="203">
        <f>F30/E30</f>
        <v>0.5666335609816087</v>
      </c>
    </row>
    <row r="31" spans="2:15" ht="12.75">
      <c r="B31" s="5"/>
      <c r="C31" s="41"/>
      <c r="D31" s="31"/>
      <c r="E31" s="31"/>
      <c r="F31" s="31"/>
      <c r="G31" s="196"/>
      <c r="O31" s="162" t="s">
        <v>248</v>
      </c>
    </row>
    <row r="32" spans="2:7" ht="12.75">
      <c r="B32" s="5" t="str">
        <f>+'i-e'!B32</f>
        <v>54-03</v>
      </c>
      <c r="C32" s="41" t="s">
        <v>57</v>
      </c>
      <c r="D32" s="61">
        <v>0</v>
      </c>
      <c r="E32" s="61">
        <f>+eae!E15</f>
        <v>523233.03</v>
      </c>
      <c r="F32" s="62">
        <f>+E32-D32</f>
        <v>523233.03</v>
      </c>
      <c r="G32" s="196">
        <f>F32/E32</f>
        <v>1</v>
      </c>
    </row>
    <row r="33" spans="2:7" ht="12.75">
      <c r="B33" s="5" t="str">
        <f>+'i-e'!B33</f>
        <v>55-03</v>
      </c>
      <c r="C33" s="41" t="s">
        <v>58</v>
      </c>
      <c r="D33" s="61">
        <v>0</v>
      </c>
      <c r="E33" s="61">
        <f>+eae!E16</f>
        <v>0</v>
      </c>
      <c r="F33" s="61">
        <f>+E33-D33</f>
        <v>0</v>
      </c>
      <c r="G33" s="201">
        <v>0</v>
      </c>
    </row>
    <row r="34" spans="2:7" ht="12.75">
      <c r="B34" s="5" t="str">
        <f>+'i-e'!B34</f>
        <v>56-03</v>
      </c>
      <c r="C34" s="41" t="s">
        <v>59</v>
      </c>
      <c r="D34" s="61">
        <v>863943.23</v>
      </c>
      <c r="E34" s="61">
        <f>'i-e'!F34</f>
        <v>3180797.8899999997</v>
      </c>
      <c r="F34" s="61">
        <f>+E34-D34</f>
        <v>2316854.6599999997</v>
      </c>
      <c r="G34" s="196">
        <f>F34/E34</f>
        <v>0.7283878888639479</v>
      </c>
    </row>
    <row r="35" spans="2:7" ht="13.5" thickBot="1">
      <c r="B35" s="5" t="str">
        <f>+'i-e'!B35</f>
        <v>57-03</v>
      </c>
      <c r="C35" s="41" t="s">
        <v>60</v>
      </c>
      <c r="D35" s="72">
        <v>0</v>
      </c>
      <c r="E35" s="71">
        <f>+eae!E18</f>
        <v>0</v>
      </c>
      <c r="F35" s="71">
        <f>+E35-D35</f>
        <v>0</v>
      </c>
      <c r="G35" s="204">
        <v>0</v>
      </c>
    </row>
    <row r="36" spans="2:7" ht="13.5" thickBot="1">
      <c r="B36" s="5"/>
      <c r="C36" s="34" t="s">
        <v>61</v>
      </c>
      <c r="D36" s="70">
        <f>SUM(D32:D35)</f>
        <v>863943.23</v>
      </c>
      <c r="E36" s="70">
        <f>SUM(E32:E35)</f>
        <v>3704030.92</v>
      </c>
      <c r="F36" s="70">
        <f>SUM(F32:F35)</f>
        <v>2840087.6899999995</v>
      </c>
      <c r="G36" s="203">
        <f>F36/E36</f>
        <v>0.7667559346399839</v>
      </c>
    </row>
    <row r="37" spans="2:7" ht="12.75">
      <c r="B37" s="5"/>
      <c r="C37" s="41"/>
      <c r="D37" s="31"/>
      <c r="E37" s="31"/>
      <c r="F37" s="31"/>
      <c r="G37" s="196"/>
    </row>
    <row r="38" spans="2:7" ht="13.5" thickBot="1">
      <c r="B38" s="7" t="str">
        <f>+'i-e'!B38</f>
        <v>58-03</v>
      </c>
      <c r="C38" s="138" t="s">
        <v>62</v>
      </c>
      <c r="D38" s="71">
        <v>0</v>
      </c>
      <c r="E38" s="95">
        <f>+eae!E20</f>
        <v>0</v>
      </c>
      <c r="F38" s="95">
        <f>+E38-D38</f>
        <v>0</v>
      </c>
      <c r="G38" s="204">
        <v>0</v>
      </c>
    </row>
    <row r="39" spans="2:7" ht="13.5" hidden="1" thickBot="1">
      <c r="B39" s="6"/>
      <c r="C39" s="6"/>
      <c r="D39" s="72"/>
      <c r="E39" s="72"/>
      <c r="F39" s="71"/>
      <c r="G39" s="202"/>
    </row>
    <row r="40" spans="2:7" ht="13.5" thickBot="1">
      <c r="B40" s="37"/>
      <c r="C40" s="36" t="s">
        <v>63</v>
      </c>
      <c r="D40" s="64">
        <f>+D30+D36+D38</f>
        <v>5053855.24</v>
      </c>
      <c r="E40" s="64">
        <f>+E30+E36+E38</f>
        <v>13372319.999999998</v>
      </c>
      <c r="F40" s="64">
        <f>+F30+F36+F38</f>
        <v>8318464.76</v>
      </c>
      <c r="G40" s="199">
        <f>F40/E40</f>
        <v>0.6220659362025438</v>
      </c>
    </row>
    <row r="41" spans="2:7" ht="13.5" thickBot="1">
      <c r="B41" s="37"/>
      <c r="C41" s="18"/>
      <c r="D41" s="44"/>
      <c r="E41" s="44"/>
      <c r="F41" s="42"/>
      <c r="G41" s="204"/>
    </row>
    <row r="42" spans="2:7" ht="13.5" thickBot="1">
      <c r="B42" s="37"/>
      <c r="C42" s="49" t="s">
        <v>64</v>
      </c>
      <c r="D42" s="64">
        <f>+D23-D40</f>
        <v>1632304.7599999998</v>
      </c>
      <c r="E42" s="64">
        <f>+E23-E40</f>
        <v>3.000000001862645</v>
      </c>
      <c r="F42" s="64">
        <f>+F23-F40</f>
        <v>-1632301.7599999998</v>
      </c>
      <c r="G42" s="199">
        <f>F42/E42</f>
        <v>-544100.5863288445</v>
      </c>
    </row>
    <row r="43" spans="2:7" ht="13.5" thickBot="1">
      <c r="B43" s="37"/>
      <c r="C43" s="18"/>
      <c r="D43" s="44"/>
      <c r="E43" s="44"/>
      <c r="F43" s="42"/>
      <c r="G43" s="204"/>
    </row>
    <row r="49" spans="2:8" ht="12.75">
      <c r="B49" s="56"/>
      <c r="C49" s="56"/>
      <c r="D49" s="56"/>
      <c r="E49" s="56"/>
      <c r="F49" s="56"/>
      <c r="G49" s="179"/>
      <c r="H49" s="56"/>
    </row>
    <row r="50" spans="2:8" ht="12.75">
      <c r="B50" s="55"/>
      <c r="C50" s="55"/>
      <c r="D50" s="55"/>
      <c r="E50" s="55"/>
      <c r="F50" s="55"/>
      <c r="G50" s="180"/>
      <c r="H50" s="56"/>
    </row>
  </sheetData>
  <sheetProtection/>
  <mergeCells count="5">
    <mergeCell ref="F7:G7"/>
    <mergeCell ref="B7:B8"/>
    <mergeCell ref="C7:C8"/>
    <mergeCell ref="D7:D8"/>
    <mergeCell ref="E7:E8"/>
  </mergeCells>
  <printOptions/>
  <pageMargins left="0.7874015748031497" right="0.7874015748031497" top="0.984251968503937" bottom="0.5905511811023623" header="0" footer="0.7874015748031497"/>
  <pageSetup horizontalDpi="600" verticalDpi="600" orientation="portrait" scale="85" r:id="rId2"/>
  <headerFooter alignWithMargins="0">
    <oddFooter>&amp;R&amp;"Arial Narrow,Normal"&amp;9 4/21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51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5.8515625" style="0" customWidth="1"/>
    <col min="2" max="2" width="77.00390625" style="0" customWidth="1"/>
    <col min="3" max="3" width="12.57421875" style="0" bestFit="1" customWidth="1"/>
    <col min="4" max="4" width="11.7109375" style="0" bestFit="1" customWidth="1"/>
    <col min="5" max="5" width="12.7109375" style="0" bestFit="1" customWidth="1"/>
  </cols>
  <sheetData>
    <row r="1" spans="2:3" ht="13.5">
      <c r="B1" s="20" t="s">
        <v>33</v>
      </c>
      <c r="C1" s="107" t="s">
        <v>150</v>
      </c>
    </row>
    <row r="2" ht="12.75">
      <c r="B2" s="21" t="s">
        <v>241</v>
      </c>
    </row>
    <row r="3" ht="12.75">
      <c r="B3" s="21" t="s">
        <v>255</v>
      </c>
    </row>
    <row r="4" ht="12.75">
      <c r="B4" s="22" t="str">
        <f>+esf!B4</f>
        <v>Fondo para el Fortalecimiento Municipal (03)</v>
      </c>
    </row>
    <row r="6" ht="13.5" thickBot="1"/>
    <row r="7" spans="2:3" ht="13.5" thickBot="1">
      <c r="B7" s="1" t="s">
        <v>42</v>
      </c>
      <c r="C7" s="15"/>
    </row>
    <row r="8" spans="2:3" ht="25.5">
      <c r="B8" s="32" t="s">
        <v>121</v>
      </c>
      <c r="C8" s="62">
        <f>+esfc!D10+esfc!D11</f>
        <v>2255148.2</v>
      </c>
    </row>
    <row r="9" spans="2:3" ht="12.75">
      <c r="B9" s="32"/>
      <c r="C9" s="31"/>
    </row>
    <row r="10" spans="2:3" ht="12.75">
      <c r="B10" s="33" t="s">
        <v>66</v>
      </c>
      <c r="C10" s="63">
        <f>SUM(C11:C15)</f>
        <v>6686163</v>
      </c>
    </row>
    <row r="11" spans="2:3" ht="12.75">
      <c r="B11" s="50" t="s">
        <v>67</v>
      </c>
      <c r="C11" s="61">
        <f>+'i-ec'!F23</f>
        <v>6686163</v>
      </c>
    </row>
    <row r="12" spans="2:4" ht="12.75">
      <c r="B12" s="50" t="s">
        <v>68</v>
      </c>
      <c r="C12" s="61">
        <f>IF((esfc!F16&lt;0),((esfc!F16-esfc!F10-esfc!F11)*-1),0)</f>
        <v>0</v>
      </c>
      <c r="D12" s="80"/>
    </row>
    <row r="13" spans="2:4" ht="12.75">
      <c r="B13" s="50" t="s">
        <v>69</v>
      </c>
      <c r="C13" s="61">
        <f>IF(esfc!F35&gt;0,esfc!F35,0)</f>
        <v>0</v>
      </c>
      <c r="D13" s="79"/>
    </row>
    <row r="14" spans="2:5" ht="12.75">
      <c r="B14" s="50" t="s">
        <v>70</v>
      </c>
      <c r="C14" s="61">
        <f>IF(esfc!F40&gt;0,esfc!F40,0)</f>
        <v>0</v>
      </c>
      <c r="D14" s="79"/>
      <c r="E14" s="56"/>
    </row>
    <row r="15" spans="2:4" ht="12.75">
      <c r="B15" s="50" t="s">
        <v>71</v>
      </c>
      <c r="C15" s="61">
        <f>IF(esfc!F41&gt;0,esfc!F41,0)</f>
        <v>0</v>
      </c>
      <c r="D15" s="79"/>
    </row>
    <row r="16" spans="2:3" ht="13.5" thickBot="1">
      <c r="B16" s="43"/>
      <c r="C16" s="42"/>
    </row>
    <row r="17" spans="2:3" ht="13.5" thickBot="1">
      <c r="B17" s="51" t="s">
        <v>72</v>
      </c>
      <c r="C17" s="73">
        <f>+C8+C10</f>
        <v>8941311.2</v>
      </c>
    </row>
    <row r="18" spans="2:3" ht="12.75">
      <c r="B18" s="32"/>
      <c r="C18" s="31"/>
    </row>
    <row r="19" spans="2:3" ht="12.75">
      <c r="B19" s="33" t="s">
        <v>73</v>
      </c>
      <c r="C19" s="63"/>
    </row>
    <row r="20" spans="2:3" ht="12.75">
      <c r="B20" s="32" t="s">
        <v>74</v>
      </c>
      <c r="C20" s="61">
        <f>+'i-ec'!F40</f>
        <v>8318464.76</v>
      </c>
    </row>
    <row r="21" spans="2:4" ht="12.75">
      <c r="B21" s="32" t="s">
        <v>75</v>
      </c>
      <c r="C21" s="61">
        <f>IF((esfc!F16&gt;0),(esfc!F16-esfc!F10-esfc!F11),0)</f>
        <v>0</v>
      </c>
      <c r="D21" s="79"/>
    </row>
    <row r="22" spans="2:4" ht="12.75">
      <c r="B22" s="32" t="s">
        <v>76</v>
      </c>
      <c r="C22" s="61">
        <f>IF(esfc!F35&lt;0,esfc!F35*-1,0)</f>
        <v>0</v>
      </c>
      <c r="D22" s="79"/>
    </row>
    <row r="23" spans="2:4" ht="12.75">
      <c r="B23" s="32" t="s">
        <v>77</v>
      </c>
      <c r="C23" s="61">
        <f>IF(esfc!F40&lt;0,esfc!F40*-1,0)</f>
        <v>0</v>
      </c>
      <c r="D23" s="79"/>
    </row>
    <row r="24" spans="2:4" ht="12.75">
      <c r="B24" s="32" t="s">
        <v>30</v>
      </c>
      <c r="C24" s="61">
        <f>IF(esfc!F41&lt;0,esfc!F41*-1,0)</f>
        <v>0</v>
      </c>
      <c r="D24" s="79"/>
    </row>
    <row r="25" spans="2:3" ht="13.5" thickBot="1">
      <c r="B25" s="43"/>
      <c r="C25" s="42"/>
    </row>
    <row r="26" spans="2:3" ht="13.5" thickBot="1">
      <c r="B26" s="51" t="s">
        <v>78</v>
      </c>
      <c r="C26" s="73">
        <f>SUM(C20:C25)</f>
        <v>8318464.76</v>
      </c>
    </row>
    <row r="27" spans="2:3" ht="13.5" thickBot="1">
      <c r="B27" s="43"/>
      <c r="C27" s="42"/>
    </row>
    <row r="28" spans="2:5" ht="13.5" thickBot="1">
      <c r="B28" s="51" t="s">
        <v>122</v>
      </c>
      <c r="C28" s="70">
        <f>+C17-C26</f>
        <v>622846.4399999995</v>
      </c>
      <c r="E28" s="100"/>
    </row>
    <row r="29" spans="2:3" ht="13.5" thickBot="1">
      <c r="B29" s="218"/>
      <c r="C29" s="219"/>
    </row>
    <row r="30" spans="2:3" ht="13.5" thickBot="1">
      <c r="B30" s="220" t="s">
        <v>79</v>
      </c>
      <c r="C30" s="221"/>
    </row>
    <row r="31" spans="2:3" ht="12.75">
      <c r="B31" s="50" t="s">
        <v>67</v>
      </c>
      <c r="C31" s="74">
        <f>+C11</f>
        <v>6686163</v>
      </c>
    </row>
    <row r="32" spans="2:4" ht="12.75">
      <c r="B32" s="32" t="s">
        <v>80</v>
      </c>
      <c r="C32" s="61">
        <f>IF(esfc!F21&lt;0,(esfc!F21*-1),0)</f>
        <v>1287627.5400000003</v>
      </c>
      <c r="D32" s="79"/>
    </row>
    <row r="33" spans="2:3" ht="12.75">
      <c r="B33" s="32" t="s">
        <v>69</v>
      </c>
      <c r="C33" s="61">
        <f>+C13</f>
        <v>0</v>
      </c>
    </row>
    <row r="34" spans="2:3" ht="12.75">
      <c r="B34" s="50" t="s">
        <v>70</v>
      </c>
      <c r="C34" s="61">
        <f>+C14</f>
        <v>0</v>
      </c>
    </row>
    <row r="35" spans="2:3" ht="13.5" thickBot="1">
      <c r="B35" s="53" t="s">
        <v>71</v>
      </c>
      <c r="C35" s="71">
        <f>+C15</f>
        <v>0</v>
      </c>
    </row>
    <row r="36" spans="2:3" ht="13.5" thickBot="1">
      <c r="B36" s="54" t="s">
        <v>81</v>
      </c>
      <c r="C36" s="75">
        <f>SUM(C31:C35)</f>
        <v>7973790.54</v>
      </c>
    </row>
    <row r="37" spans="2:3" ht="13.5" thickBot="1">
      <c r="B37" s="218"/>
      <c r="C37" s="219"/>
    </row>
    <row r="38" spans="2:3" ht="13.5" thickBot="1">
      <c r="B38" s="220" t="s">
        <v>82</v>
      </c>
      <c r="C38" s="221"/>
    </row>
    <row r="39" spans="2:3" ht="12.75">
      <c r="B39" s="32" t="s">
        <v>74</v>
      </c>
      <c r="C39" s="61">
        <f>+C20</f>
        <v>8318464.76</v>
      </c>
    </row>
    <row r="40" spans="2:3" ht="12.75">
      <c r="B40" s="32" t="s">
        <v>83</v>
      </c>
      <c r="C40" s="61">
        <f>IF(esfc!F16&gt;0,esfc!F16,0)</f>
        <v>0</v>
      </c>
    </row>
    <row r="41" spans="2:3" ht="12.75">
      <c r="B41" s="32" t="s">
        <v>76</v>
      </c>
      <c r="C41" s="61">
        <f>+C22</f>
        <v>0</v>
      </c>
    </row>
    <row r="42" spans="2:3" ht="12.75">
      <c r="B42" s="32" t="s">
        <v>77</v>
      </c>
      <c r="C42" s="61">
        <f>+C23</f>
        <v>0</v>
      </c>
    </row>
    <row r="43" spans="2:3" ht="13.5" thickBot="1">
      <c r="B43" s="43" t="s">
        <v>30</v>
      </c>
      <c r="C43" s="72">
        <f>+C24</f>
        <v>0</v>
      </c>
    </row>
    <row r="44" spans="2:4" ht="13.5" thickBot="1">
      <c r="B44" s="52" t="s">
        <v>81</v>
      </c>
      <c r="C44" s="75">
        <f>SUM(C39:C43)</f>
        <v>8318464.76</v>
      </c>
      <c r="D44" s="192"/>
    </row>
    <row r="51" spans="2:6" ht="12.75">
      <c r="B51" s="17"/>
      <c r="C51" s="17"/>
      <c r="D51" s="55"/>
      <c r="E51" s="56"/>
      <c r="F51" s="55"/>
    </row>
  </sheetData>
  <sheetProtection/>
  <mergeCells count="4">
    <mergeCell ref="B29:C29"/>
    <mergeCell ref="B30:C30"/>
    <mergeCell ref="B37:C37"/>
    <mergeCell ref="B38:C38"/>
  </mergeCells>
  <printOptions/>
  <pageMargins left="0.7874015748031497" right="0.7874015748031497" top="0.984251968503937" bottom="0.5905511811023623" header="0" footer="0.7874015748031497"/>
  <pageSetup horizontalDpi="600" verticalDpi="600" orientation="portrait" scale="85" r:id="rId2"/>
  <headerFooter alignWithMargins="0">
    <oddFooter>&amp;R&amp;"Arial Narrow,Normal"&amp;9 5/21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9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5.8515625" style="0" customWidth="1"/>
    <col min="2" max="2" width="8.8515625" style="0" customWidth="1"/>
    <col min="3" max="3" width="31.8515625" style="0" bestFit="1" customWidth="1"/>
    <col min="4" max="4" width="12.28125" style="0" customWidth="1"/>
    <col min="8" max="8" width="11.7109375" style="0" bestFit="1" customWidth="1"/>
    <col min="10" max="10" width="12.7109375" style="0" bestFit="1" customWidth="1"/>
  </cols>
  <sheetData>
    <row r="1" spans="2:8" ht="13.5">
      <c r="B1" s="20" t="s">
        <v>33</v>
      </c>
      <c r="H1" s="107" t="s">
        <v>151</v>
      </c>
    </row>
    <row r="2" ht="12.75">
      <c r="B2" s="21" t="s">
        <v>241</v>
      </c>
    </row>
    <row r="3" ht="12.75">
      <c r="B3" s="21" t="s">
        <v>256</v>
      </c>
    </row>
    <row r="4" ht="12.75">
      <c r="B4" s="22" t="str">
        <f>+esf!B4</f>
        <v>Fondo para el Fortalecimiento Municipal (03)</v>
      </c>
    </row>
    <row r="6" ht="13.5" thickBot="1"/>
    <row r="7" spans="2:8" ht="12.75">
      <c r="B7" s="214" t="s">
        <v>41</v>
      </c>
      <c r="C7" s="214" t="s">
        <v>42</v>
      </c>
      <c r="D7" s="214" t="s">
        <v>92</v>
      </c>
      <c r="E7" s="214" t="s">
        <v>29</v>
      </c>
      <c r="F7" s="108"/>
      <c r="G7" s="108"/>
      <c r="H7" s="108"/>
    </row>
    <row r="8" spans="2:8" ht="26.25" thickBot="1">
      <c r="B8" s="215"/>
      <c r="C8" s="215"/>
      <c r="D8" s="215"/>
      <c r="E8" s="215"/>
      <c r="F8" s="109" t="s">
        <v>93</v>
      </c>
      <c r="G8" s="109" t="s">
        <v>115</v>
      </c>
      <c r="H8" s="109" t="s">
        <v>81</v>
      </c>
    </row>
    <row r="9" spans="2:10" ht="13.5" thickBot="1">
      <c r="B9" s="28"/>
      <c r="C9" s="57" t="s">
        <v>250</v>
      </c>
      <c r="D9" s="117">
        <f>+esfc!D38</f>
        <v>0</v>
      </c>
      <c r="E9" s="117">
        <f>esfc!D40</f>
        <v>0</v>
      </c>
      <c r="F9" s="61">
        <f>esfc!D39</f>
        <v>1632304.76</v>
      </c>
      <c r="G9" s="117">
        <f>+esfc!D41</f>
        <v>0</v>
      </c>
      <c r="H9" s="117">
        <f>SUM(D9:G9)</f>
        <v>1632304.76</v>
      </c>
      <c r="J9" s="81"/>
    </row>
    <row r="10" spans="2:10" ht="12.75">
      <c r="B10" s="32"/>
      <c r="C10" s="34"/>
      <c r="D10" s="31"/>
      <c r="E10" s="31"/>
      <c r="F10" s="31"/>
      <c r="G10" s="31"/>
      <c r="H10" s="48"/>
      <c r="J10" s="81"/>
    </row>
    <row r="11" spans="2:10" ht="12.75">
      <c r="B11" s="32"/>
      <c r="C11" s="41" t="s">
        <v>94</v>
      </c>
      <c r="D11" s="31"/>
      <c r="E11" s="31"/>
      <c r="F11" s="31"/>
      <c r="G11" s="31"/>
      <c r="H11" s="31"/>
      <c r="J11" s="82"/>
    </row>
    <row r="12" spans="2:8" ht="12.75">
      <c r="B12" s="32"/>
      <c r="C12" s="41" t="s">
        <v>95</v>
      </c>
      <c r="D12" s="89">
        <v>0</v>
      </c>
      <c r="E12" s="89">
        <f>IF(esfc!F40&lt;0,esfc!F40,0)</f>
        <v>0</v>
      </c>
      <c r="F12" s="89">
        <f>IF('i-e'!F42&lt;0,'i-e'!F42,0)</f>
        <v>0</v>
      </c>
      <c r="G12" s="89">
        <v>0</v>
      </c>
      <c r="H12" s="62">
        <f>SUM(D12:G12)</f>
        <v>0</v>
      </c>
    </row>
    <row r="13" spans="2:8" ht="12.75">
      <c r="B13" s="32"/>
      <c r="C13" s="41" t="s">
        <v>96</v>
      </c>
      <c r="D13" s="89">
        <v>0</v>
      </c>
      <c r="E13" s="89">
        <f>IF(esfc!F40&gt;0,esfc!F40,0)</f>
        <v>0</v>
      </c>
      <c r="F13" s="89">
        <f>IF('i-e'!F42&gt;0,'i-e'!F42,0)</f>
        <v>3.000000001862645</v>
      </c>
      <c r="G13" s="89">
        <v>0</v>
      </c>
      <c r="H13" s="61">
        <f>SUM(D13:G13)</f>
        <v>3.000000001862645</v>
      </c>
    </row>
    <row r="14" spans="2:8" ht="12.75">
      <c r="B14" s="32"/>
      <c r="C14" s="41" t="s">
        <v>97</v>
      </c>
      <c r="D14" s="89">
        <v>0</v>
      </c>
      <c r="E14" s="89">
        <v>0</v>
      </c>
      <c r="F14" s="89">
        <v>0</v>
      </c>
      <c r="G14" s="89">
        <f>IF(esfc!F41&gt;0,esfc!F41,0)</f>
        <v>0</v>
      </c>
      <c r="H14" s="61">
        <f>SUM(D14:G14)</f>
        <v>0</v>
      </c>
    </row>
    <row r="15" spans="2:8" ht="12.75">
      <c r="B15" s="32"/>
      <c r="C15" s="41" t="s">
        <v>98</v>
      </c>
      <c r="D15" s="89">
        <v>0</v>
      </c>
      <c r="E15" s="89">
        <v>0</v>
      </c>
      <c r="F15" s="89">
        <v>0</v>
      </c>
      <c r="G15" s="89">
        <f>IF(esfc!F41&lt;0,esfc!F41,0)</f>
        <v>0</v>
      </c>
      <c r="H15" s="61">
        <f>SUM(D15:G15)</f>
        <v>0</v>
      </c>
    </row>
    <row r="16" spans="2:8" ht="12.75">
      <c r="B16" s="32"/>
      <c r="C16" s="41" t="s">
        <v>99</v>
      </c>
      <c r="D16" s="89">
        <f>IF(esfc!F38&gt;0,esfc!F38,0)</f>
        <v>0</v>
      </c>
      <c r="E16" s="89">
        <v>0</v>
      </c>
      <c r="F16" s="89">
        <v>0</v>
      </c>
      <c r="G16" s="89">
        <v>0</v>
      </c>
      <c r="H16" s="61">
        <f>SUM(D16:G16)</f>
        <v>0</v>
      </c>
    </row>
    <row r="17" spans="2:8" ht="12.75">
      <c r="B17" s="32"/>
      <c r="C17" s="41"/>
      <c r="D17" s="31"/>
      <c r="E17" s="31"/>
      <c r="F17" s="31"/>
      <c r="G17" s="31"/>
      <c r="H17" s="31"/>
    </row>
    <row r="18" spans="2:8" ht="12.75">
      <c r="B18" s="32"/>
      <c r="C18" s="41"/>
      <c r="D18" s="31"/>
      <c r="E18" s="31"/>
      <c r="F18" s="31"/>
      <c r="G18" s="31"/>
      <c r="H18" s="31"/>
    </row>
    <row r="19" spans="2:8" ht="13.5" thickBot="1">
      <c r="B19" s="43"/>
      <c r="C19" s="6"/>
      <c r="D19" s="42"/>
      <c r="E19" s="42"/>
      <c r="F19" s="42"/>
      <c r="G19" s="42"/>
      <c r="H19" s="42"/>
    </row>
    <row r="20" spans="2:8" ht="13.5" thickBot="1">
      <c r="B20" s="37"/>
      <c r="C20" s="57" t="s">
        <v>257</v>
      </c>
      <c r="D20" s="69">
        <f>SUM(D9:D19)</f>
        <v>0</v>
      </c>
      <c r="E20" s="69">
        <f>SUM(E9:E19)</f>
        <v>0</v>
      </c>
      <c r="F20" s="69">
        <f>SUM(F9:F19)</f>
        <v>1632307.7600000019</v>
      </c>
      <c r="G20" s="69">
        <f>SUM(G9:G19)</f>
        <v>0</v>
      </c>
      <c r="H20" s="69">
        <f>SUM(H9:H19)</f>
        <v>1632307.7600000019</v>
      </c>
    </row>
    <row r="25" ht="12.75">
      <c r="J25" s="100"/>
    </row>
    <row r="26" spans="2:7" ht="12.75">
      <c r="B26" s="55"/>
      <c r="C26" s="55"/>
      <c r="D26" s="55"/>
      <c r="E26" s="55"/>
      <c r="F26" s="55"/>
      <c r="G26" s="55"/>
    </row>
    <row r="27" spans="2:7" ht="12.75">
      <c r="B27" s="56"/>
      <c r="C27" s="56"/>
      <c r="D27" s="56"/>
      <c r="E27" s="56"/>
      <c r="F27" s="56"/>
      <c r="G27" s="56"/>
    </row>
    <row r="28" spans="2:7" ht="12.75">
      <c r="B28" s="56"/>
      <c r="C28" s="56"/>
      <c r="D28" s="56"/>
      <c r="E28" s="56"/>
      <c r="F28" s="56"/>
      <c r="G28" s="56"/>
    </row>
    <row r="29" spans="2:7" ht="12.75">
      <c r="B29" s="56"/>
      <c r="C29" s="56"/>
      <c r="D29" s="56"/>
      <c r="E29" s="56"/>
      <c r="F29" s="56"/>
      <c r="G29" s="56"/>
    </row>
  </sheetData>
  <sheetProtection/>
  <mergeCells count="4">
    <mergeCell ref="B7:B8"/>
    <mergeCell ref="C7:C8"/>
    <mergeCell ref="D7:D8"/>
    <mergeCell ref="E7:E8"/>
  </mergeCells>
  <printOptions/>
  <pageMargins left="0.7874015748031497" right="0.7874015748031497" top="0.984251968503937" bottom="0.5905511811023623" header="0" footer="0.7874015748031497"/>
  <pageSetup horizontalDpi="600" verticalDpi="600" orientation="portrait" scale="85" r:id="rId2"/>
  <headerFooter alignWithMargins="0">
    <oddFooter>&amp;R&amp;"Arial Narrow,Normal"&amp;9 6/21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5.8515625" style="0" customWidth="1"/>
    <col min="2" max="2" width="6.7109375" style="0" customWidth="1"/>
    <col min="3" max="3" width="37.00390625" style="0" customWidth="1"/>
    <col min="4" max="4" width="15.8515625" style="0" customWidth="1"/>
    <col min="5" max="6" width="12.57421875" style="0" bestFit="1" customWidth="1"/>
    <col min="7" max="7" width="11.421875" style="172" customWidth="1"/>
  </cols>
  <sheetData>
    <row r="1" spans="2:7" ht="13.5">
      <c r="B1" s="20" t="s">
        <v>33</v>
      </c>
      <c r="G1" s="171" t="s">
        <v>152</v>
      </c>
    </row>
    <row r="2" ht="12.75">
      <c r="B2" s="21" t="s">
        <v>241</v>
      </c>
    </row>
    <row r="3" ht="12.75">
      <c r="B3" s="21" t="s">
        <v>258</v>
      </c>
    </row>
    <row r="4" ht="12.75">
      <c r="B4" s="22" t="str">
        <f>+esf!B4</f>
        <v>Fondo para el Fortalecimiento Municipal (03)</v>
      </c>
    </row>
    <row r="6" ht="13.5" thickBot="1"/>
    <row r="7" spans="2:7" ht="51.75" thickBot="1">
      <c r="B7" s="110" t="s">
        <v>41</v>
      </c>
      <c r="C7" s="111" t="s">
        <v>42</v>
      </c>
      <c r="D7" s="111" t="s">
        <v>84</v>
      </c>
      <c r="E7" s="111" t="s">
        <v>85</v>
      </c>
      <c r="F7" s="111" t="s">
        <v>86</v>
      </c>
      <c r="G7" s="181" t="s">
        <v>87</v>
      </c>
    </row>
    <row r="8" spans="2:7" ht="13.5" thickBot="1">
      <c r="B8" s="114" t="s">
        <v>187</v>
      </c>
      <c r="C8" s="29" t="s">
        <v>47</v>
      </c>
      <c r="D8" s="30"/>
      <c r="E8" s="31"/>
      <c r="F8" s="31"/>
      <c r="G8" s="178"/>
    </row>
    <row r="9" spans="2:7" ht="12.75" hidden="1">
      <c r="B9" s="5"/>
      <c r="C9" s="31"/>
      <c r="D9" s="62"/>
      <c r="E9" s="62"/>
      <c r="F9" s="62"/>
      <c r="G9" s="86"/>
    </row>
    <row r="10" spans="2:7" ht="12.75" hidden="1">
      <c r="B10" s="5"/>
      <c r="C10" s="31"/>
      <c r="D10" s="61"/>
      <c r="E10" s="61"/>
      <c r="F10" s="61"/>
      <c r="G10" s="86"/>
    </row>
    <row r="11" spans="2:7" ht="12.75" hidden="1">
      <c r="B11" s="5"/>
      <c r="C11" s="31"/>
      <c r="D11" s="61"/>
      <c r="E11" s="61"/>
      <c r="F11" s="61"/>
      <c r="G11" s="86"/>
    </row>
    <row r="12" spans="2:7" ht="12.75">
      <c r="B12" s="5" t="s">
        <v>177</v>
      </c>
      <c r="C12" s="31" t="s">
        <v>48</v>
      </c>
      <c r="D12" s="61">
        <v>0</v>
      </c>
      <c r="E12" s="61">
        <f>'i-e'!F13</f>
        <v>0</v>
      </c>
      <c r="F12" s="61">
        <f>+E12-D12</f>
        <v>0</v>
      </c>
      <c r="G12" s="86">
        <f>+(E12/$E$22)</f>
        <v>0</v>
      </c>
    </row>
    <row r="13" spans="2:7" ht="12.75" hidden="1">
      <c r="B13" s="5"/>
      <c r="C13" s="31"/>
      <c r="D13" s="61"/>
      <c r="E13" s="61"/>
      <c r="F13" s="61"/>
      <c r="G13" s="86"/>
    </row>
    <row r="14" spans="2:7" ht="12.75">
      <c r="B14" s="102"/>
      <c r="C14" s="34" t="s">
        <v>49</v>
      </c>
      <c r="D14" s="63">
        <f>SUM(D9:D13)</f>
        <v>0</v>
      </c>
      <c r="E14" s="63">
        <f>SUM(E9:E13)</f>
        <v>0</v>
      </c>
      <c r="F14" s="63">
        <f>SUM(F9:F13)</f>
        <v>0</v>
      </c>
      <c r="G14" s="87">
        <f>SUM(G9:G13)</f>
        <v>0</v>
      </c>
    </row>
    <row r="15" spans="2:7" ht="12.75">
      <c r="B15" s="5"/>
      <c r="C15" s="31"/>
      <c r="D15" s="61"/>
      <c r="E15" s="61"/>
      <c r="F15" s="62"/>
      <c r="G15" s="86"/>
    </row>
    <row r="16" spans="2:7" ht="12.75">
      <c r="B16" s="5" t="s">
        <v>178</v>
      </c>
      <c r="C16" s="31" t="s">
        <v>50</v>
      </c>
      <c r="D16" s="61">
        <v>12940120</v>
      </c>
      <c r="E16" s="61">
        <f>'i-e'!F17</f>
        <v>13372323</v>
      </c>
      <c r="F16" s="61">
        <f>D16-E16</f>
        <v>-432203</v>
      </c>
      <c r="G16" s="86">
        <f>+(E16/$E$22)</f>
        <v>1</v>
      </c>
    </row>
    <row r="17" spans="2:7" ht="13.5" thickBot="1">
      <c r="B17" s="137"/>
      <c r="C17" s="51" t="s">
        <v>192</v>
      </c>
      <c r="D17" s="139">
        <f>SUM(D15:D16)</f>
        <v>12940120</v>
      </c>
      <c r="E17" s="139">
        <f>SUM(E15:E16)</f>
        <v>13372323</v>
      </c>
      <c r="F17" s="139">
        <f>SUM(F15:F16)</f>
        <v>-432203</v>
      </c>
      <c r="G17" s="140">
        <f>SUM(G15:G16)</f>
        <v>1</v>
      </c>
    </row>
    <row r="18" spans="2:7" ht="12.75" hidden="1">
      <c r="B18" s="5"/>
      <c r="C18" s="31"/>
      <c r="D18" s="61"/>
      <c r="E18" s="61"/>
      <c r="F18" s="61"/>
      <c r="G18" s="86"/>
    </row>
    <row r="19" spans="2:7" ht="12.75" hidden="1">
      <c r="B19" s="102"/>
      <c r="C19" s="34"/>
      <c r="D19" s="63"/>
      <c r="E19" s="63"/>
      <c r="F19" s="63"/>
      <c r="G19" s="87"/>
    </row>
    <row r="20" spans="2:7" ht="12.75" hidden="1">
      <c r="B20" s="115"/>
      <c r="C20" s="84"/>
      <c r="D20" s="89"/>
      <c r="E20" s="89"/>
      <c r="F20" s="61"/>
      <c r="G20" s="88"/>
    </row>
    <row r="21" spans="2:7" ht="13.5" hidden="1" thickBot="1">
      <c r="B21" s="119"/>
      <c r="C21" s="120"/>
      <c r="D21" s="121"/>
      <c r="E21" s="121"/>
      <c r="F21" s="121"/>
      <c r="G21" s="122"/>
    </row>
    <row r="22" spans="2:7" ht="13.5" thickBot="1">
      <c r="B22" s="37"/>
      <c r="C22" s="36" t="s">
        <v>51</v>
      </c>
      <c r="D22" s="64">
        <f>+D14+D17</f>
        <v>12940120</v>
      </c>
      <c r="E22" s="64">
        <f>+E14+E17</f>
        <v>13372323</v>
      </c>
      <c r="F22" s="64">
        <f>+F14+F17</f>
        <v>-432203</v>
      </c>
      <c r="G22" s="161">
        <f>+G14+G17</f>
        <v>1</v>
      </c>
    </row>
    <row r="30" spans="3:8" ht="12.75">
      <c r="C30" s="76"/>
      <c r="D30" s="55"/>
      <c r="E30" s="55"/>
      <c r="F30" s="55"/>
      <c r="G30" s="180"/>
      <c r="H30" s="55"/>
    </row>
  </sheetData>
  <sheetProtection/>
  <printOptions/>
  <pageMargins left="0.7874015748031497" right="0.7874015748031497" top="0.984251968503937" bottom="0.5905511811023623" header="0" footer="0.7874015748031497"/>
  <pageSetup horizontalDpi="600" verticalDpi="600" orientation="portrait" scale="85" r:id="rId2"/>
  <headerFooter alignWithMargins="0">
    <oddFooter>&amp;R&amp;"Arial Narrow,Normal"&amp;9 7/21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30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5.8515625" style="0" customWidth="1"/>
    <col min="2" max="2" width="9.28125" style="0" customWidth="1"/>
    <col min="3" max="3" width="29.140625" style="0" bestFit="1" customWidth="1"/>
    <col min="4" max="4" width="14.8515625" style="0" customWidth="1"/>
    <col min="5" max="5" width="12.57421875" style="0" bestFit="1" customWidth="1"/>
    <col min="6" max="6" width="13.7109375" style="0" customWidth="1"/>
    <col min="7" max="7" width="11.421875" style="172" customWidth="1"/>
  </cols>
  <sheetData>
    <row r="1" spans="2:7" ht="13.5">
      <c r="B1" s="20" t="s">
        <v>33</v>
      </c>
      <c r="G1" s="171" t="s">
        <v>153</v>
      </c>
    </row>
    <row r="2" ht="12.75">
      <c r="B2" s="21" t="s">
        <v>241</v>
      </c>
    </row>
    <row r="3" ht="12.75">
      <c r="B3" s="21" t="s">
        <v>259</v>
      </c>
    </row>
    <row r="4" ht="12.75">
      <c r="B4" s="22" t="str">
        <f>+esf!B4</f>
        <v>Fondo para el Fortalecimiento Municipal (03)</v>
      </c>
    </row>
    <row r="6" ht="13.5" thickBot="1"/>
    <row r="7" spans="2:7" ht="51.75" thickBot="1">
      <c r="B7" s="110" t="s">
        <v>41</v>
      </c>
      <c r="C7" s="111" t="s">
        <v>42</v>
      </c>
      <c r="D7" s="111" t="s">
        <v>88</v>
      </c>
      <c r="E7" s="111" t="s">
        <v>89</v>
      </c>
      <c r="F7" s="111" t="s">
        <v>90</v>
      </c>
      <c r="G7" s="181" t="s">
        <v>91</v>
      </c>
    </row>
    <row r="8" spans="2:7" ht="13.5" thickBot="1">
      <c r="B8" s="114" t="s">
        <v>188</v>
      </c>
      <c r="C8" s="29" t="s">
        <v>52</v>
      </c>
      <c r="D8" s="30"/>
      <c r="E8" s="31"/>
      <c r="F8" s="31"/>
      <c r="G8" s="178"/>
    </row>
    <row r="9" spans="2:7" ht="12.75">
      <c r="B9" s="5"/>
      <c r="C9" s="34"/>
      <c r="D9" s="47"/>
      <c r="E9" s="47"/>
      <c r="F9" s="31"/>
      <c r="G9" s="96"/>
    </row>
    <row r="10" spans="2:7" ht="12.75">
      <c r="B10" s="5" t="s">
        <v>179</v>
      </c>
      <c r="C10" s="41" t="s">
        <v>53</v>
      </c>
      <c r="D10" s="191">
        <v>6779910.86</v>
      </c>
      <c r="E10" s="62">
        <f>'i-e'!F27</f>
        <v>6902920.779999999</v>
      </c>
      <c r="F10" s="62">
        <f>+E10-D10</f>
        <v>123009.919999999</v>
      </c>
      <c r="G10" s="96">
        <f>+(E10/$E$22)</f>
        <v>0.5162096614499204</v>
      </c>
    </row>
    <row r="11" spans="2:7" ht="12.75">
      <c r="B11" s="5" t="s">
        <v>180</v>
      </c>
      <c r="C11" s="41" t="s">
        <v>54</v>
      </c>
      <c r="D11" s="89">
        <v>4163209.14</v>
      </c>
      <c r="E11" s="62">
        <f>'i-e'!F28</f>
        <v>958756.0199999999</v>
      </c>
      <c r="F11" s="61">
        <f>+E11-D11</f>
        <v>-3204453.12</v>
      </c>
      <c r="G11" s="96">
        <f>+(E11/$E$22)</f>
        <v>0.07169705929861087</v>
      </c>
    </row>
    <row r="12" spans="2:7" ht="12.75">
      <c r="B12" s="5" t="s">
        <v>181</v>
      </c>
      <c r="C12" s="41" t="s">
        <v>55</v>
      </c>
      <c r="D12" s="89">
        <v>1865000</v>
      </c>
      <c r="E12" s="62">
        <f>'i-e'!F29</f>
        <v>1806612.28</v>
      </c>
      <c r="F12" s="61">
        <f>+E12-D12</f>
        <v>-58387.71999999997</v>
      </c>
      <c r="G12" s="96">
        <f>+(E12/$E$22)</f>
        <v>0.1351008860093088</v>
      </c>
    </row>
    <row r="13" spans="2:7" ht="12.75">
      <c r="B13" s="5"/>
      <c r="C13" s="34" t="s">
        <v>56</v>
      </c>
      <c r="D13" s="63">
        <f>SUM(D10:D12)</f>
        <v>12808120</v>
      </c>
      <c r="E13" s="63">
        <f>SUM(E10:E12)</f>
        <v>9668289.079999998</v>
      </c>
      <c r="F13" s="63">
        <f>SUM(F10:F12)</f>
        <v>-3139830.920000001</v>
      </c>
      <c r="G13" s="97">
        <f>SUM(G10:G12)</f>
        <v>0.7230076067578401</v>
      </c>
    </row>
    <row r="14" spans="2:7" ht="12.75">
      <c r="B14" s="5"/>
      <c r="C14" s="41"/>
      <c r="D14" s="30"/>
      <c r="E14" s="30"/>
      <c r="F14" s="30"/>
      <c r="G14" s="96"/>
    </row>
    <row r="15" spans="2:7" ht="12.75">
      <c r="B15" s="5" t="s">
        <v>182</v>
      </c>
      <c r="C15" s="41" t="s">
        <v>57</v>
      </c>
      <c r="D15" s="62">
        <v>80000</v>
      </c>
      <c r="E15" s="61">
        <f>'i-e'!F32</f>
        <v>523233.03</v>
      </c>
      <c r="F15" s="62">
        <f>+E15-D15</f>
        <v>443233.03</v>
      </c>
      <c r="G15" s="96">
        <f>+(E15/$E$22)</f>
        <v>0.03912806678272731</v>
      </c>
    </row>
    <row r="16" spans="2:7" ht="12.75">
      <c r="B16" s="5" t="s">
        <v>183</v>
      </c>
      <c r="C16" s="41" t="s">
        <v>58</v>
      </c>
      <c r="D16" s="61">
        <v>0</v>
      </c>
      <c r="E16" s="61">
        <f>'i-e'!F33</f>
        <v>0</v>
      </c>
      <c r="F16" s="61">
        <f>+E16-D16</f>
        <v>0</v>
      </c>
      <c r="G16" s="96">
        <f>+(E16/$E$22)</f>
        <v>0</v>
      </c>
    </row>
    <row r="17" spans="2:7" ht="12.75">
      <c r="B17" s="5" t="s">
        <v>184</v>
      </c>
      <c r="C17" s="41" t="s">
        <v>59</v>
      </c>
      <c r="D17" s="61">
        <v>0</v>
      </c>
      <c r="E17" s="61">
        <f>'i-e'!F34</f>
        <v>3180797.8899999997</v>
      </c>
      <c r="F17" s="61">
        <f>+E17-D17</f>
        <v>3180797.8899999997</v>
      </c>
      <c r="G17" s="96">
        <f>+(E17/$E$22)</f>
        <v>0.23786432645943262</v>
      </c>
    </row>
    <row r="18" spans="2:7" ht="12.75">
      <c r="B18" s="5" t="s">
        <v>185</v>
      </c>
      <c r="C18" s="41" t="s">
        <v>60</v>
      </c>
      <c r="D18" s="61">
        <v>52000</v>
      </c>
      <c r="E18" s="61">
        <v>0</v>
      </c>
      <c r="F18" s="61">
        <f>+E18-D18</f>
        <v>-52000</v>
      </c>
      <c r="G18" s="96">
        <f>+(E18/$E$22)</f>
        <v>0</v>
      </c>
    </row>
    <row r="19" spans="2:7" ht="12.75">
      <c r="B19" s="5"/>
      <c r="C19" s="34" t="s">
        <v>61</v>
      </c>
      <c r="D19" s="63">
        <f>SUM(D15:D18)</f>
        <v>132000</v>
      </c>
      <c r="E19" s="63">
        <f>SUM(E15:E18)</f>
        <v>3704030.92</v>
      </c>
      <c r="F19" s="63">
        <f>SUM(F15:F18)</f>
        <v>3572030.92</v>
      </c>
      <c r="G19" s="97">
        <f>SUM(G15:G18)</f>
        <v>0.2769923932421599</v>
      </c>
    </row>
    <row r="20" spans="2:7" ht="12.75">
      <c r="B20" s="5" t="s">
        <v>186</v>
      </c>
      <c r="C20" s="41" t="s">
        <v>62</v>
      </c>
      <c r="D20" s="61">
        <v>0</v>
      </c>
      <c r="E20" s="61">
        <v>0</v>
      </c>
      <c r="F20" s="61">
        <f>+E20-D20</f>
        <v>0</v>
      </c>
      <c r="G20" s="96">
        <f>+(E20/$E$22)</f>
        <v>0</v>
      </c>
    </row>
    <row r="21" spans="2:7" ht="13.5" thickBot="1">
      <c r="B21" s="7"/>
      <c r="C21" s="6"/>
      <c r="D21" s="72"/>
      <c r="E21" s="72"/>
      <c r="F21" s="95"/>
      <c r="G21" s="91"/>
    </row>
    <row r="22" spans="2:7" ht="13.5" thickBot="1">
      <c r="B22" s="37"/>
      <c r="C22" s="36" t="s">
        <v>63</v>
      </c>
      <c r="D22" s="64">
        <f>+D13+D19+D20</f>
        <v>12940120</v>
      </c>
      <c r="E22" s="64">
        <f>+E13+E19+E20</f>
        <v>13372319.999999998</v>
      </c>
      <c r="F22" s="64">
        <f>+F13+F19+F20</f>
        <v>432199.99999999907</v>
      </c>
      <c r="G22" s="182">
        <f>+G13+G19+G20</f>
        <v>1</v>
      </c>
    </row>
    <row r="30" spans="2:7" ht="12.75">
      <c r="B30" s="76"/>
      <c r="C30" s="55"/>
      <c r="D30" s="55"/>
      <c r="E30" s="55"/>
      <c r="F30" s="55"/>
      <c r="G30" s="180"/>
    </row>
  </sheetData>
  <sheetProtection/>
  <printOptions/>
  <pageMargins left="0.7874015748031497" right="0.7874015748031497" top="0.984251968503937" bottom="0.5905511811023623" header="0" footer="0.7874015748031497"/>
  <pageSetup horizontalDpi="600" verticalDpi="600" orientation="portrait" scale="85" r:id="rId2"/>
  <headerFooter alignWithMargins="0">
    <oddFooter>&amp;R&amp;"Arial Narrow,Normal"&amp;9 8/21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28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5.8515625" style="0" customWidth="1"/>
    <col min="2" max="2" width="9.28125" style="0" customWidth="1"/>
    <col min="3" max="3" width="30.8515625" style="0" customWidth="1"/>
    <col min="4" max="4" width="11.57421875" style="0" customWidth="1"/>
    <col min="5" max="6" width="11.57421875" style="0" bestFit="1" customWidth="1"/>
    <col min="7" max="8" width="11.7109375" style="0" bestFit="1" customWidth="1"/>
    <col min="9" max="9" width="11.57421875" style="0" bestFit="1" customWidth="1"/>
    <col min="10" max="10" width="11.57421875" style="172" bestFit="1" customWidth="1"/>
  </cols>
  <sheetData>
    <row r="1" spans="2:10" ht="13.5">
      <c r="B1" s="20" t="s">
        <v>33</v>
      </c>
      <c r="J1" s="171" t="s">
        <v>154</v>
      </c>
    </row>
    <row r="2" ht="12.75">
      <c r="B2" s="21" t="s">
        <v>241</v>
      </c>
    </row>
    <row r="3" ht="12.75">
      <c r="B3" s="21" t="s">
        <v>260</v>
      </c>
    </row>
    <row r="4" ht="12.75">
      <c r="B4" s="22" t="str">
        <f>+esf!B4</f>
        <v>Fondo para el Fortalecimiento Municipal (03)</v>
      </c>
    </row>
    <row r="6" ht="13.5" thickBot="1"/>
    <row r="7" spans="2:10" ht="13.5" thickBot="1">
      <c r="B7" s="214" t="s">
        <v>41</v>
      </c>
      <c r="C7" s="214" t="s">
        <v>42</v>
      </c>
      <c r="D7" s="206" t="s">
        <v>116</v>
      </c>
      <c r="E7" s="207"/>
      <c r="F7" s="207"/>
      <c r="G7" s="208"/>
      <c r="H7" s="214" t="s">
        <v>107</v>
      </c>
      <c r="I7" s="214" t="s">
        <v>108</v>
      </c>
      <c r="J7" s="173" t="s">
        <v>109</v>
      </c>
    </row>
    <row r="8" spans="2:10" ht="26.25" thickBot="1">
      <c r="B8" s="215"/>
      <c r="C8" s="215"/>
      <c r="D8" s="112" t="s">
        <v>110</v>
      </c>
      <c r="E8" s="112" t="s">
        <v>111</v>
      </c>
      <c r="F8" s="112" t="s">
        <v>112</v>
      </c>
      <c r="G8" s="112" t="s">
        <v>113</v>
      </c>
      <c r="H8" s="215"/>
      <c r="I8" s="215"/>
      <c r="J8" s="174" t="s">
        <v>107</v>
      </c>
    </row>
    <row r="9" spans="2:10" ht="13.5" thickBot="1">
      <c r="B9" s="114" t="s">
        <v>187</v>
      </c>
      <c r="C9" s="29" t="s">
        <v>47</v>
      </c>
      <c r="D9" s="30"/>
      <c r="E9" s="31"/>
      <c r="F9" s="31"/>
      <c r="G9" s="31"/>
      <c r="H9" s="46"/>
      <c r="I9" s="46"/>
      <c r="J9" s="175"/>
    </row>
    <row r="10" spans="2:10" ht="12.75">
      <c r="B10" s="32"/>
      <c r="C10" s="31" t="s">
        <v>193</v>
      </c>
      <c r="D10" s="62">
        <f>eai!D16</f>
        <v>12940120</v>
      </c>
      <c r="E10" s="62">
        <v>432203</v>
      </c>
      <c r="F10" s="62">
        <v>0</v>
      </c>
      <c r="G10" s="62">
        <f>+D10+E10-F10</f>
        <v>13372323</v>
      </c>
      <c r="H10" s="62">
        <f>'i-e'!F17</f>
        <v>13372323</v>
      </c>
      <c r="I10" s="62">
        <f>+G10-H10</f>
        <v>0</v>
      </c>
      <c r="J10" s="96">
        <f>+H10/G10</f>
        <v>1</v>
      </c>
    </row>
    <row r="11" spans="2:10" ht="12.75">
      <c r="B11" s="32"/>
      <c r="C11" s="31"/>
      <c r="D11" s="31"/>
      <c r="E11" s="31"/>
      <c r="F11" s="31"/>
      <c r="G11" s="31"/>
      <c r="H11" s="31"/>
      <c r="I11" s="31"/>
      <c r="J11" s="178"/>
    </row>
    <row r="12" spans="2:10" ht="12.75">
      <c r="B12" s="32"/>
      <c r="C12" s="31" t="s">
        <v>117</v>
      </c>
      <c r="D12" s="61">
        <v>0</v>
      </c>
      <c r="E12" s="61">
        <v>0</v>
      </c>
      <c r="F12" s="61">
        <v>0</v>
      </c>
      <c r="G12" s="61">
        <f>+D12+E12-F12</f>
        <v>0</v>
      </c>
      <c r="H12" s="61">
        <v>0</v>
      </c>
      <c r="I12" s="61">
        <f>+G12-H12</f>
        <v>0</v>
      </c>
      <c r="J12" s="96">
        <v>0</v>
      </c>
    </row>
    <row r="13" spans="2:12" ht="12.75">
      <c r="B13" s="32"/>
      <c r="C13" s="31"/>
      <c r="D13" s="31"/>
      <c r="E13" s="31"/>
      <c r="F13" s="31"/>
      <c r="G13" s="101"/>
      <c r="H13" s="101"/>
      <c r="I13" s="101"/>
      <c r="J13" s="205"/>
      <c r="L13" s="56"/>
    </row>
    <row r="14" spans="2:10" ht="12.75">
      <c r="B14" s="32"/>
      <c r="C14" s="31" t="s">
        <v>118</v>
      </c>
      <c r="D14" s="61">
        <v>0</v>
      </c>
      <c r="E14" s="61">
        <v>0</v>
      </c>
      <c r="F14" s="61">
        <v>0</v>
      </c>
      <c r="G14" s="61">
        <f>+D14+E14-F14</f>
        <v>0</v>
      </c>
      <c r="H14" s="61">
        <v>0</v>
      </c>
      <c r="I14" s="61">
        <f>+G14-H14</f>
        <v>0</v>
      </c>
      <c r="J14" s="195">
        <v>0</v>
      </c>
    </row>
    <row r="15" spans="2:10" ht="12.75">
      <c r="B15" s="32"/>
      <c r="C15" s="31"/>
      <c r="D15" s="31"/>
      <c r="E15" s="31"/>
      <c r="F15" s="31"/>
      <c r="G15" s="61"/>
      <c r="H15" s="61"/>
      <c r="I15" s="101"/>
      <c r="J15" s="205"/>
    </row>
    <row r="16" spans="2:10" ht="12.75">
      <c r="B16" s="32"/>
      <c r="C16" s="31" t="s">
        <v>119</v>
      </c>
      <c r="D16" s="61">
        <v>0</v>
      </c>
      <c r="E16" s="61">
        <v>0</v>
      </c>
      <c r="F16" s="61">
        <v>0</v>
      </c>
      <c r="G16" s="61">
        <f>+D16+E16-F16</f>
        <v>0</v>
      </c>
      <c r="H16" s="61">
        <v>0</v>
      </c>
      <c r="I16" s="61">
        <f>+G16-H16</f>
        <v>0</v>
      </c>
      <c r="J16" s="195">
        <v>0</v>
      </c>
    </row>
    <row r="17" spans="2:10" ht="12.75">
      <c r="B17" s="32"/>
      <c r="C17" s="31"/>
      <c r="D17" s="31"/>
      <c r="E17" s="31"/>
      <c r="F17" s="31"/>
      <c r="G17" s="101"/>
      <c r="H17" s="101"/>
      <c r="I17" s="101"/>
      <c r="J17" s="195"/>
    </row>
    <row r="18" spans="2:10" ht="13.5" thickBot="1">
      <c r="B18" s="32"/>
      <c r="C18" s="31" t="s">
        <v>120</v>
      </c>
      <c r="D18" s="61">
        <v>0</v>
      </c>
      <c r="E18" s="61">
        <v>0</v>
      </c>
      <c r="F18" s="61">
        <v>0</v>
      </c>
      <c r="G18" s="61">
        <f>+D18+E18-F18</f>
        <v>0</v>
      </c>
      <c r="H18" s="61">
        <v>0</v>
      </c>
      <c r="I18" s="61">
        <f>+G18-H18</f>
        <v>0</v>
      </c>
      <c r="J18" s="91">
        <v>0</v>
      </c>
    </row>
    <row r="19" spans="2:10" ht="13.5" thickBot="1">
      <c r="B19" s="65"/>
      <c r="C19" s="77" t="s">
        <v>51</v>
      </c>
      <c r="D19" s="78">
        <f aca="true" t="shared" si="0" ref="D19:I19">SUM(D10:D18)</f>
        <v>12940120</v>
      </c>
      <c r="E19" s="78">
        <f t="shared" si="0"/>
        <v>432203</v>
      </c>
      <c r="F19" s="78">
        <f t="shared" si="0"/>
        <v>0</v>
      </c>
      <c r="G19" s="78">
        <f t="shared" si="0"/>
        <v>13372323</v>
      </c>
      <c r="H19" s="78">
        <f t="shared" si="0"/>
        <v>13372323</v>
      </c>
      <c r="I19" s="78">
        <f t="shared" si="0"/>
        <v>0</v>
      </c>
      <c r="J19" s="183">
        <f>+H19/G19</f>
        <v>1</v>
      </c>
    </row>
    <row r="28" spans="2:7" ht="12.75">
      <c r="B28" s="76"/>
      <c r="C28" s="55"/>
      <c r="D28" s="55"/>
      <c r="E28" s="55"/>
      <c r="F28" s="55"/>
      <c r="G28" s="55"/>
    </row>
  </sheetData>
  <sheetProtection/>
  <mergeCells count="5">
    <mergeCell ref="I7:I8"/>
    <mergeCell ref="B7:B8"/>
    <mergeCell ref="C7:C8"/>
    <mergeCell ref="D7:G7"/>
    <mergeCell ref="H7:H8"/>
  </mergeCells>
  <printOptions/>
  <pageMargins left="0.7874015748031497" right="0.7874015748031497" top="0.984251968503937" bottom="0.5905511811023623" header="0" footer="0.7874015748031497"/>
  <pageSetup horizontalDpi="600" verticalDpi="600" orientation="landscape" scale="90" r:id="rId2"/>
  <headerFooter alignWithMargins="0">
    <oddFooter>&amp;R&amp;"Arial Narrow,Normal"&amp;9 9/21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direccion de ingreso</cp:lastModifiedBy>
  <cp:lastPrinted>2013-07-30T23:19:22Z</cp:lastPrinted>
  <dcterms:created xsi:type="dcterms:W3CDTF">2008-06-18T21:26:19Z</dcterms:created>
  <dcterms:modified xsi:type="dcterms:W3CDTF">2014-02-13T18:38:43Z</dcterms:modified>
  <cp:category/>
  <cp:version/>
  <cp:contentType/>
  <cp:contentStatus/>
</cp:coreProperties>
</file>